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全国、河南、新乡" sheetId="1" r:id="rId1"/>
    <sheet name="分省辖市" sheetId="3" r:id="rId2"/>
    <sheet name="标兵。追兵" sheetId="2" r:id="rId3"/>
    <sheet name="分县市区" sheetId="6" r:id="rId4"/>
  </sheets>
  <definedNames>
    <definedName name="_xlnm.Print_Titles" localSheetId="3">分县市区!$A:$A,分县市区!$1:$3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<sst xmlns="http://schemas.openxmlformats.org/spreadsheetml/2006/main" count="429" uniqueCount="104">
  <si>
    <t>附件1：</t>
  </si>
  <si>
    <t>2026年1-3月全国、河南省及新乡市主要经济指标表</t>
  </si>
  <si>
    <t>指标名称</t>
  </si>
  <si>
    <t>总量（亿元,元,亿千瓦时）</t>
  </si>
  <si>
    <t>增速（%）</t>
  </si>
  <si>
    <t>全国</t>
  </si>
  <si>
    <t>河南省</t>
  </si>
  <si>
    <t>新乡市</t>
  </si>
  <si>
    <t>新乡在全省位次</t>
  </si>
  <si>
    <t>新乡占全省比重</t>
  </si>
  <si>
    <t>新乡增速
比全省(高/低)</t>
  </si>
  <si>
    <t>地区生产总值（一季度）</t>
  </si>
  <si>
    <t>规模以上工业增加值</t>
  </si>
  <si>
    <t>-</t>
  </si>
  <si>
    <t>*规模以上工业营业收入（1-2月）</t>
  </si>
  <si>
    <t>*规模以上工业利润总额（1-2月）</t>
  </si>
  <si>
    <t>固定资产投资</t>
  </si>
  <si>
    <t xml:space="preserve">    房地产开发投资</t>
  </si>
  <si>
    <t>社会消费品零售总额</t>
  </si>
  <si>
    <t xml:space="preserve">一般公共预算收入 </t>
  </si>
  <si>
    <t xml:space="preserve">     税收收入</t>
  </si>
  <si>
    <t xml:space="preserve">一般公共预算支出 </t>
  </si>
  <si>
    <t>金融机构存款余额</t>
  </si>
  <si>
    <t>金融机构贷款余额</t>
  </si>
  <si>
    <r>
      <rPr>
        <sz val="11"/>
        <rFont val="宋体"/>
        <charset val="0"/>
      </rPr>
      <t>居民人均可支配收入</t>
    </r>
    <r>
      <rPr>
        <sz val="10"/>
        <rFont val="宋体"/>
        <charset val="0"/>
      </rPr>
      <t>（2025年）</t>
    </r>
  </si>
  <si>
    <t>全社会用电量</t>
  </si>
  <si>
    <t xml:space="preserve">    工业用电量</t>
  </si>
  <si>
    <t>*注：按照省统计局要求，规上工业效益数据仅限内部使用。</t>
  </si>
  <si>
    <t>附件2：</t>
  </si>
  <si>
    <t>2026年1-3月各省辖市主要经济指标表</t>
  </si>
  <si>
    <t>单位：亿元、元、%</t>
  </si>
  <si>
    <t xml:space="preserve">
生产总值（一季度）
</t>
  </si>
  <si>
    <t xml:space="preserve">固定资产投资
</t>
  </si>
  <si>
    <t>房地产开发投资</t>
  </si>
  <si>
    <t>社会消费品
零售总额</t>
  </si>
  <si>
    <t>一般公共
预算收入</t>
  </si>
  <si>
    <t>税收收入</t>
  </si>
  <si>
    <t>一般公共
预算支出</t>
  </si>
  <si>
    <t>金融机构
存款余额</t>
  </si>
  <si>
    <t>金融机构
贷款余额</t>
  </si>
  <si>
    <t>居民人均可支配
收入（2025年）</t>
  </si>
  <si>
    <t>总量</t>
  </si>
  <si>
    <t>增速</t>
  </si>
  <si>
    <t>全　省</t>
  </si>
  <si>
    <t>郑　州</t>
  </si>
  <si>
    <t>开　封</t>
  </si>
  <si>
    <t>洛　阳</t>
  </si>
  <si>
    <t>平顶山</t>
  </si>
  <si>
    <t>安　阳</t>
  </si>
  <si>
    <t>鹤　壁</t>
  </si>
  <si>
    <t>新　乡</t>
  </si>
  <si>
    <t>焦　作</t>
  </si>
  <si>
    <t>濮　阳</t>
  </si>
  <si>
    <t>许　昌</t>
  </si>
  <si>
    <t>漯　河</t>
  </si>
  <si>
    <t>三门峡</t>
  </si>
  <si>
    <t>南　阳</t>
  </si>
  <si>
    <t>商　丘</t>
  </si>
  <si>
    <t>信　阳</t>
  </si>
  <si>
    <t>周　口</t>
  </si>
  <si>
    <t>驻马店</t>
  </si>
  <si>
    <t>济　源</t>
  </si>
  <si>
    <t>新   乡
位   次</t>
  </si>
  <si>
    <t>注：按照省统计局要求，请勿对外提供全省及其他地市数据。</t>
  </si>
  <si>
    <t>附件3：</t>
  </si>
  <si>
    <t>2026年1-3月标兵、追兵主要经济指标表</t>
  </si>
  <si>
    <t>单位：亿元、%</t>
  </si>
  <si>
    <t>生产总值
（一季度）</t>
  </si>
  <si>
    <t>房地产开发
投资</t>
  </si>
  <si>
    <t>新乡在此表位次</t>
  </si>
  <si>
    <t>2026年1-3月各县市区主要经济指标表（一）</t>
  </si>
  <si>
    <t>2026年1-3月各县市区主要经济指标表（二）</t>
  </si>
  <si>
    <t>2026年1-3月各县市区主要经济指标表（三）</t>
  </si>
  <si>
    <t>第三产业增加值（一季度）</t>
  </si>
  <si>
    <t>规模以上工业</t>
  </si>
  <si>
    <t>固定资产
投资</t>
  </si>
  <si>
    <t>一般公共预算收入</t>
  </si>
  <si>
    <t>一般公共预算支出</t>
  </si>
  <si>
    <t>居民人均可支配收入
（2025年）</t>
  </si>
  <si>
    <t>城镇居民人均可支配收入（2025年）</t>
  </si>
  <si>
    <t>农村居民人均可支配收入（2025年）</t>
  </si>
  <si>
    <t>增加值</t>
  </si>
  <si>
    <t>高技术增加值</t>
  </si>
  <si>
    <t>营业收入(1-2月)</t>
  </si>
  <si>
    <t>利润总额(1-2月)</t>
  </si>
  <si>
    <t>位次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</si>
  <si>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</si>
  <si>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</si>
  <si>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</si>
  <si>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</si>
  <si>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</si>
  <si>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</si>
  <si>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</si>
  <si>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</si>
  <si>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</si>
  <si>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高新区</t>
  </si>
  <si>
    <t>经开区</t>
  </si>
  <si>
    <t>平原示范区</t>
  </si>
  <si>
    <t>卫辉市</t>
  </si>
  <si>
    <t>辉县市</t>
  </si>
  <si>
    <t>长垣市</t>
  </si>
  <si>
    <t>中心城区</t>
  </si>
  <si>
    <t>县域合计</t>
  </si>
  <si>
    <t>注：1、按照省统计局要求，规上工业效益数据仅限内部使用。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</si>
</sst>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  <numFmt numFmtId="179" formatCode="0.0"/>
  </numFmts>
  <fonts count="50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2"/>
      <name val="黑体"/>
      <charset val="0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Arial"/>
      <charset val="0"/>
    </font>
    <font>
      <sz val="11"/>
      <color theme="1"/>
      <name val="宋体"/>
      <charset val="0"/>
    </font>
    <font>
      <sz val="11"/>
      <name val="宋体"/>
      <charset val="0"/>
    </font>
    <font>
      <b/>
      <sz val="20"/>
      <name val="黑体"/>
      <charset val="0"/>
    </font>
    <font>
      <sz val="11"/>
      <name val="Arial"/>
      <charset val="0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5" applyNumberFormat="0" applyAlignment="0" applyProtection="0">
      <alignment vertical="center"/>
    </xf>
    <xf numFmtId="0" fontId="37" fillId="4" borderId="26" applyNumberFormat="0" applyAlignment="0" applyProtection="0">
      <alignment vertical="center"/>
    </xf>
    <xf numFmtId="0" fontId="38" fillId="4" borderId="25" applyNumberFormat="0" applyAlignment="0" applyProtection="0">
      <alignment vertical="center"/>
    </xf>
    <xf numFmtId="0" fontId="39" fillId="5" borderId="27" applyNumberFormat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7" fillId="0" borderId="0"/>
    <xf numFmtId="0" fontId="13" fillId="0" borderId="0"/>
    <xf numFmtId="0" fontId="47" fillId="0" borderId="0"/>
    <xf numFmtId="0" fontId="47" fillId="0" borderId="0"/>
    <xf numFmtId="0" fontId="47" fillId="0" borderId="0"/>
    <xf numFmtId="2" fontId="48" fillId="0" borderId="0"/>
    <xf numFmtId="0" fontId="47" fillId="0" borderId="0"/>
    <xf numFmtId="43" fontId="4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8" fillId="0" borderId="0"/>
  </cellStyleXfs>
  <cellXfs count="20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176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178" fontId="9" fillId="0" borderId="5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 applyProtection="1">
      <alignment horizontal="center" vertical="center"/>
    </xf>
    <xf numFmtId="177" fontId="8" fillId="0" borderId="5" xfId="0" applyNumberFormat="1" applyFont="1" applyFill="1" applyBorder="1" applyAlignment="1" applyProtection="1">
      <alignment horizontal="center" vertical="center"/>
    </xf>
    <xf numFmtId="178" fontId="9" fillId="0" borderId="5" xfId="0" applyNumberFormat="1" applyFont="1" applyFill="1" applyBorder="1" applyAlignment="1" applyProtection="1">
      <alignment horizontal="center" vertical="center"/>
    </xf>
    <xf numFmtId="179" fontId="8" fillId="0" borderId="5" xfId="0" applyNumberFormat="1" applyFont="1" applyFill="1" applyBorder="1" applyAlignment="1" applyProtection="1">
      <alignment horizontal="center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/>
    </xf>
    <xf numFmtId="2" fontId="8" fillId="0" borderId="6" xfId="0" applyNumberFormat="1" applyFont="1" applyFill="1" applyBorder="1" applyAlignment="1" applyProtection="1">
      <alignment horizontal="center" vertical="center"/>
    </xf>
    <xf numFmtId="177" fontId="9" fillId="0" borderId="4" xfId="0" applyNumberFormat="1" applyFont="1" applyFill="1" applyBorder="1" applyAlignment="1" applyProtection="1">
      <alignment horizontal="center" vertical="center"/>
    </xf>
    <xf numFmtId="176" fontId="8" fillId="0" borderId="5" xfId="0" applyNumberFormat="1" applyFont="1" applyFill="1" applyBorder="1" applyAlignment="1" applyProtection="1">
      <alignment horizontal="center" vertical="center"/>
      <protection locked="0"/>
    </xf>
    <xf numFmtId="177" fontId="9" fillId="0" borderId="5" xfId="0" applyNumberFormat="1" applyFont="1" applyFill="1" applyBorder="1" applyAlignment="1" applyProtection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8" fontId="6" fillId="0" borderId="5" xfId="0" applyNumberFormat="1" applyFont="1" applyFill="1" applyBorder="1" applyAlignment="1" applyProtection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 applyProtection="1">
      <alignment horizontal="center" vertical="center"/>
    </xf>
    <xf numFmtId="179" fontId="6" fillId="0" borderId="5" xfId="0" applyNumberFormat="1" applyFont="1" applyFill="1" applyBorder="1" applyAlignment="1" applyProtection="1">
      <alignment horizontal="center" vertical="center"/>
      <protection locked="0"/>
    </xf>
    <xf numFmtId="177" fontId="6" fillId="0" borderId="5" xfId="0" applyNumberFormat="1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 applyProtection="1">
      <alignment horizontal="center" vertical="center"/>
      <protection locked="0"/>
    </xf>
    <xf numFmtId="1" fontId="6" fillId="0" borderId="6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5" xfId="0" applyNumberFormat="1" applyFont="1" applyFill="1" applyBorder="1" applyAlignment="1" applyProtection="1">
      <alignment horizontal="center" vertical="center"/>
      <protection locked="0"/>
    </xf>
    <xf numFmtId="2" fontId="6" fillId="0" borderId="5" xfId="0" applyNumberFormat="1" applyFont="1" applyFill="1" applyBorder="1" applyAlignment="1" applyProtection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176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vertical="center"/>
    </xf>
    <xf numFmtId="177" fontId="7" fillId="0" borderId="5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 applyProtection="1">
      <alignment horizontal="center" vertical="center"/>
      <protection locked="0"/>
    </xf>
    <xf numFmtId="178" fontId="6" fillId="0" borderId="5" xfId="0" applyNumberFormat="1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>
      <alignment horizontal="left" vertical="center"/>
    </xf>
    <xf numFmtId="178" fontId="6" fillId="0" borderId="8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 applyProtection="1">
      <alignment horizontal="center" vertical="center"/>
    </xf>
    <xf numFmtId="179" fontId="6" fillId="0" borderId="8" xfId="0" applyNumberFormat="1" applyFont="1" applyFill="1" applyBorder="1" applyAlignment="1" applyProtection="1">
      <alignment horizontal="center" vertical="center"/>
      <protection locked="0"/>
    </xf>
    <xf numFmtId="177" fontId="6" fillId="0" borderId="8" xfId="0" applyNumberFormat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 applyProtection="1">
      <alignment horizontal="center" vertical="center"/>
      <protection locked="0"/>
    </xf>
    <xf numFmtId="1" fontId="6" fillId="0" borderId="9" xfId="0" applyNumberFormat="1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 applyProtection="1">
      <alignment horizontal="center" vertical="center"/>
      <protection locked="0"/>
    </xf>
    <xf numFmtId="2" fontId="6" fillId="0" borderId="8" xfId="0" applyNumberFormat="1" applyFont="1" applyFill="1" applyBorder="1" applyAlignment="1" applyProtection="1">
      <alignment horizontal="center" vertical="center"/>
      <protection locked="0"/>
    </xf>
    <xf numFmtId="177" fontId="6" fillId="0" borderId="8" xfId="0" applyNumberFormat="1" applyFont="1" applyFill="1" applyBorder="1" applyAlignment="1">
      <alignment vertical="center"/>
    </xf>
    <xf numFmtId="2" fontId="7" fillId="0" borderId="8" xfId="0" applyNumberFormat="1" applyFont="1" applyFill="1" applyBorder="1" applyAlignment="1" applyProtection="1">
      <alignment horizontal="center" vertical="center"/>
      <protection locked="0"/>
    </xf>
    <xf numFmtId="176" fontId="6" fillId="0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Alignment="1">
      <alignment vertical="center" wrapText="1"/>
    </xf>
    <xf numFmtId="0" fontId="6" fillId="0" borderId="0" xfId="0" applyNumberFormat="1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 wrapText="1"/>
    </xf>
    <xf numFmtId="177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 wrapText="1"/>
    </xf>
    <xf numFmtId="178" fontId="2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/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Border="1" applyAlignment="1"/>
    <xf numFmtId="176" fontId="13" fillId="0" borderId="0" xfId="0" applyNumberFormat="1" applyFont="1" applyFill="1" applyBorder="1" applyAlignment="1"/>
    <xf numFmtId="178" fontId="13" fillId="0" borderId="0" xfId="0" applyNumberFormat="1" applyFont="1" applyFill="1" applyBorder="1" applyAlignment="1"/>
    <xf numFmtId="178" fontId="13" fillId="0" borderId="0" xfId="0" applyNumberFormat="1" applyFont="1" applyFill="1" applyAlignment="1"/>
    <xf numFmtId="177" fontId="13" fillId="0" borderId="0" xfId="0" applyNumberFormat="1" applyFont="1" applyFill="1" applyBorder="1" applyAlignment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 applyProtection="1">
      <alignment horizontal="center" vertical="center"/>
      <protection locked="0"/>
    </xf>
    <xf numFmtId="179" fontId="0" fillId="0" borderId="5" xfId="0" applyNumberFormat="1" applyFont="1" applyFill="1" applyBorder="1" applyAlignment="1" applyProtection="1">
      <alignment horizontal="center" vertical="center"/>
      <protection locked="0"/>
    </xf>
    <xf numFmtId="2" fontId="0" fillId="0" borderId="5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>
      <alignment vertical="center"/>
    </xf>
    <xf numFmtId="177" fontId="0" fillId="0" borderId="5" xfId="0" applyNumberFormat="1" applyFont="1" applyFill="1" applyBorder="1" applyAlignment="1" applyProtection="1">
      <alignment horizontal="center" vertical="center"/>
      <protection locked="0"/>
    </xf>
    <xf numFmtId="177" fontId="17" fillId="0" borderId="5" xfId="0" applyNumberFormat="1" applyFont="1" applyFill="1" applyBorder="1" applyAlignment="1" applyProtection="1">
      <alignment horizontal="center" vertical="center"/>
      <protection locked="0"/>
    </xf>
    <xf numFmtId="0" fontId="16" fillId="0" borderId="4" xfId="0" applyFont="1" applyFill="1" applyBorder="1" applyAlignment="1">
      <alignment horizontal="center" vertical="center"/>
    </xf>
    <xf numFmtId="2" fontId="18" fillId="0" borderId="5" xfId="0" applyNumberFormat="1" applyFont="1" applyFill="1" applyBorder="1" applyAlignment="1" applyProtection="1">
      <alignment horizontal="center" vertical="center"/>
      <protection locked="0"/>
    </xf>
    <xf numFmtId="177" fontId="18" fillId="0" borderId="5" xfId="0" applyNumberFormat="1" applyFont="1" applyFill="1" applyBorder="1" applyAlignment="1" applyProtection="1">
      <alignment horizontal="center" vertical="center"/>
      <protection locked="0"/>
    </xf>
    <xf numFmtId="2" fontId="18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4" xfId="0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>
      <alignment horizontal="center" vertical="center" wrapText="1"/>
    </xf>
    <xf numFmtId="176" fontId="0" fillId="0" borderId="8" xfId="0" applyNumberFormat="1" applyFont="1" applyFill="1" applyBorder="1" applyAlignment="1" applyProtection="1">
      <alignment horizontal="center" vertical="center"/>
      <protection locked="0"/>
    </xf>
    <xf numFmtId="176" fontId="0" fillId="0" borderId="9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>
      <alignment horizontal="left" vertical="center"/>
    </xf>
    <xf numFmtId="177" fontId="14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4" fillId="0" borderId="0" xfId="0" applyFont="1" applyFill="1" applyAlignment="1">
      <alignment horizontal="right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9" fillId="0" borderId="10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/>
    </xf>
    <xf numFmtId="179" fontId="0" fillId="0" borderId="6" xfId="0" applyNumberFormat="1" applyFont="1" applyFill="1" applyBorder="1" applyAlignment="1" applyProtection="1">
      <alignment horizontal="center" vertical="center"/>
      <protection locked="0"/>
    </xf>
    <xf numFmtId="178" fontId="0" fillId="0" borderId="5" xfId="0" applyNumberFormat="1" applyFont="1" applyFill="1" applyBorder="1" applyAlignment="1" applyProtection="1">
      <alignment horizontal="center" vertical="center"/>
      <protection locked="0"/>
    </xf>
    <xf numFmtId="178" fontId="0" fillId="0" borderId="6" xfId="0" applyNumberFormat="1" applyFont="1" applyFill="1" applyBorder="1" applyAlignment="1" applyProtection="1">
      <alignment horizontal="center" vertical="center"/>
      <protection locked="0"/>
    </xf>
    <xf numFmtId="178" fontId="20" fillId="0" borderId="5" xfId="0" applyNumberFormat="1" applyFont="1" applyFill="1" applyBorder="1" applyAlignment="1">
      <alignment horizontal="center" vertical="center"/>
    </xf>
    <xf numFmtId="177" fontId="20" fillId="0" borderId="5" xfId="0" applyNumberFormat="1" applyFont="1" applyFill="1" applyBorder="1" applyAlignment="1">
      <alignment horizontal="center" vertical="center"/>
    </xf>
    <xf numFmtId="178" fontId="21" fillId="0" borderId="5" xfId="0" applyNumberFormat="1" applyFont="1" applyFill="1" applyBorder="1" applyAlignment="1">
      <alignment horizontal="center" vertical="center"/>
    </xf>
    <xf numFmtId="177" fontId="21" fillId="0" borderId="5" xfId="0" applyNumberFormat="1" applyFont="1" applyFill="1" applyBorder="1" applyAlignment="1">
      <alignment horizontal="center" vertical="center"/>
    </xf>
    <xf numFmtId="179" fontId="18" fillId="0" borderId="5" xfId="0" applyNumberFormat="1" applyFont="1" applyFill="1" applyBorder="1" applyAlignment="1" applyProtection="1">
      <alignment horizontal="center" vertical="center"/>
      <protection locked="0"/>
    </xf>
    <xf numFmtId="179" fontId="18" fillId="0" borderId="6" xfId="0" applyNumberFormat="1" applyFont="1" applyFill="1" applyBorder="1" applyAlignment="1" applyProtection="1">
      <alignment horizontal="center" vertical="center"/>
      <protection locked="0"/>
    </xf>
    <xf numFmtId="178" fontId="18" fillId="0" borderId="6" xfId="0" applyNumberFormat="1" applyFont="1" applyFill="1" applyBorder="1" applyAlignment="1" applyProtection="1">
      <alignment horizontal="center" vertical="center"/>
      <protection locked="0"/>
    </xf>
    <xf numFmtId="176" fontId="18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wrapText="1"/>
    </xf>
    <xf numFmtId="0" fontId="0" fillId="0" borderId="0" xfId="0" applyFont="1" applyFill="1">
      <alignment vertical="center"/>
    </xf>
    <xf numFmtId="176" fontId="23" fillId="0" borderId="0" xfId="0" applyNumberFormat="1" applyFont="1" applyFill="1" applyBorder="1" applyAlignment="1">
      <alignment horizontal="center" vertical="center"/>
    </xf>
    <xf numFmtId="178" fontId="22" fillId="0" borderId="0" xfId="0" applyNumberFormat="1" applyFont="1" applyFill="1" applyBorder="1" applyAlignment="1">
      <alignment horizontal="center"/>
    </xf>
    <xf numFmtId="176" fontId="22" fillId="0" borderId="0" xfId="0" applyNumberFormat="1" applyFont="1" applyFill="1" applyAlignment="1">
      <alignment horizontal="center"/>
    </xf>
    <xf numFmtId="178" fontId="22" fillId="0" borderId="0" xfId="0" applyNumberFormat="1" applyFont="1" applyFill="1" applyAlignment="1">
      <alignment horizontal="center"/>
    </xf>
    <xf numFmtId="177" fontId="22" fillId="0" borderId="0" xfId="0" applyNumberFormat="1" applyFont="1" applyFill="1" applyBorder="1" applyAlignment="1">
      <alignment horizontal="center"/>
    </xf>
    <xf numFmtId="176" fontId="22" fillId="0" borderId="0" xfId="0" applyNumberFormat="1" applyFont="1" applyFill="1" applyBorder="1" applyAlignment="1">
      <alignment horizontal="center"/>
    </xf>
    <xf numFmtId="176" fontId="24" fillId="0" borderId="0" xfId="0" applyNumberFormat="1" applyFont="1" applyFill="1" applyBorder="1" applyAlignment="1">
      <alignment horizontal="center" vertical="center" wrapText="1"/>
    </xf>
    <xf numFmtId="178" fontId="25" fillId="0" borderId="0" xfId="0" applyNumberFormat="1" applyFont="1" applyFill="1" applyBorder="1" applyAlignment="1">
      <alignment horizontal="center" vertical="center" wrapText="1"/>
    </xf>
    <xf numFmtId="176" fontId="25" fillId="0" borderId="0" xfId="0" applyNumberFormat="1" applyFont="1" applyFill="1" applyBorder="1" applyAlignment="1">
      <alignment horizontal="center" vertical="center" wrapText="1"/>
    </xf>
    <xf numFmtId="177" fontId="25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176" fontId="25" fillId="0" borderId="0" xfId="0" applyNumberFormat="1" applyFont="1" applyFill="1" applyAlignment="1">
      <alignment horizontal="center" vertical="center" wrapText="1"/>
    </xf>
    <xf numFmtId="176" fontId="24" fillId="0" borderId="0" xfId="0" applyNumberFormat="1" applyFont="1" applyFill="1" applyAlignment="1">
      <alignment horizontal="center" vertical="center" wrapText="1"/>
    </xf>
    <xf numFmtId="178" fontId="25" fillId="0" borderId="0" xfId="0" applyNumberFormat="1" applyFont="1" applyFill="1" applyAlignment="1">
      <alignment horizontal="center" vertical="center" wrapText="1"/>
    </xf>
    <xf numFmtId="177" fontId="25" fillId="0" borderId="0" xfId="0" applyNumberFormat="1" applyFont="1" applyFill="1" applyAlignment="1">
      <alignment horizontal="center" vertical="center" wrapText="1"/>
    </xf>
    <xf numFmtId="49" fontId="24" fillId="0" borderId="12" xfId="0" applyNumberFormat="1" applyFont="1" applyFill="1" applyBorder="1" applyAlignment="1">
      <alignment horizontal="center" vertical="center"/>
    </xf>
    <xf numFmtId="49" fontId="26" fillId="0" borderId="13" xfId="0" applyNumberFormat="1" applyFont="1" applyFill="1" applyBorder="1" applyAlignment="1">
      <alignment horizontal="center" vertical="center"/>
    </xf>
    <xf numFmtId="176" fontId="24" fillId="0" borderId="13" xfId="0" applyNumberFormat="1" applyFont="1" applyFill="1" applyBorder="1" applyAlignment="1" applyProtection="1">
      <alignment horizontal="center" vertical="center"/>
    </xf>
    <xf numFmtId="178" fontId="24" fillId="0" borderId="13" xfId="0" applyNumberFormat="1" applyFont="1" applyFill="1" applyBorder="1" applyAlignment="1" applyProtection="1">
      <alignment horizontal="center" vertical="center"/>
    </xf>
    <xf numFmtId="177" fontId="24" fillId="0" borderId="13" xfId="0" applyNumberFormat="1" applyFont="1" applyFill="1" applyBorder="1" applyAlignment="1" applyProtection="1">
      <alignment horizontal="center" vertical="center"/>
    </xf>
    <xf numFmtId="177" fontId="24" fillId="0" borderId="14" xfId="0" applyNumberFormat="1" applyFont="1" applyFill="1" applyBorder="1" applyAlignment="1" applyProtection="1">
      <alignment horizontal="center" vertical="center"/>
    </xf>
    <xf numFmtId="49" fontId="26" fillId="0" borderId="15" xfId="0" applyNumberFormat="1" applyFont="1" applyFill="1" applyBorder="1" applyAlignment="1">
      <alignment horizontal="center" vertical="center"/>
    </xf>
    <xf numFmtId="49" fontId="26" fillId="0" borderId="16" xfId="0" applyNumberFormat="1" applyFont="1" applyFill="1" applyBorder="1" applyAlignment="1">
      <alignment horizontal="center" vertical="center"/>
    </xf>
    <xf numFmtId="176" fontId="24" fillId="0" borderId="16" xfId="0" applyNumberFormat="1" applyFont="1" applyFill="1" applyBorder="1" applyAlignment="1">
      <alignment horizontal="center" vertical="center" wrapText="1"/>
    </xf>
    <xf numFmtId="178" fontId="24" fillId="0" borderId="16" xfId="0" applyNumberFormat="1" applyFont="1" applyFill="1" applyBorder="1" applyAlignment="1">
      <alignment horizontal="center" vertical="center" wrapText="1"/>
    </xf>
    <xf numFmtId="177" fontId="24" fillId="0" borderId="16" xfId="0" applyNumberFormat="1" applyFont="1" applyFill="1" applyBorder="1" applyAlignment="1">
      <alignment horizontal="center" vertical="center" wrapText="1"/>
    </xf>
    <xf numFmtId="177" fontId="24" fillId="0" borderId="17" xfId="0" applyNumberFormat="1" applyFont="1" applyFill="1" applyBorder="1" applyAlignment="1">
      <alignment horizontal="center" vertical="center" wrapText="1"/>
    </xf>
    <xf numFmtId="49" fontId="24" fillId="0" borderId="15" xfId="0" applyNumberFormat="1" applyFont="1" applyFill="1" applyBorder="1" applyAlignment="1">
      <alignment horizontal="left" vertical="center"/>
    </xf>
    <xf numFmtId="49" fontId="24" fillId="0" borderId="16" xfId="0" applyNumberFormat="1" applyFont="1" applyFill="1" applyBorder="1" applyAlignment="1">
      <alignment horizontal="left" vertical="center"/>
    </xf>
    <xf numFmtId="176" fontId="23" fillId="0" borderId="16" xfId="0" applyNumberFormat="1" applyFont="1" applyFill="1" applyBorder="1" applyAlignment="1">
      <alignment horizontal="center" vertical="center"/>
    </xf>
    <xf numFmtId="178" fontId="23" fillId="0" borderId="16" xfId="0" applyNumberFormat="1" applyFont="1" applyFill="1" applyBorder="1" applyAlignment="1">
      <alignment horizontal="center" vertical="center"/>
    </xf>
    <xf numFmtId="177" fontId="23" fillId="0" borderId="16" xfId="0" applyNumberFormat="1" applyFont="1" applyFill="1" applyBorder="1" applyAlignment="1">
      <alignment horizontal="center" vertical="center"/>
    </xf>
    <xf numFmtId="177" fontId="23" fillId="0" borderId="17" xfId="0" applyNumberFormat="1" applyFont="1" applyFill="1" applyBorder="1" applyAlignment="1">
      <alignment horizontal="center" vertical="center"/>
    </xf>
    <xf numFmtId="49" fontId="27" fillId="0" borderId="15" xfId="0" applyNumberFormat="1" applyFont="1" applyFill="1" applyBorder="1" applyAlignment="1">
      <alignment horizontal="left" vertical="center"/>
    </xf>
    <xf numFmtId="49" fontId="27" fillId="0" borderId="16" xfId="0" applyNumberFormat="1" applyFont="1" applyFill="1" applyBorder="1" applyAlignment="1">
      <alignment horizontal="left" vertical="center"/>
    </xf>
    <xf numFmtId="49" fontId="24" fillId="0" borderId="18" xfId="0" applyNumberFormat="1" applyFont="1" applyFill="1" applyBorder="1" applyAlignment="1">
      <alignment horizontal="left" vertical="center"/>
    </xf>
    <xf numFmtId="0" fontId="22" fillId="0" borderId="0" xfId="0" applyFont="1" applyFill="1" applyAlignment="1"/>
    <xf numFmtId="49" fontId="24" fillId="0" borderId="19" xfId="0" applyNumberFormat="1" applyFont="1" applyFill="1" applyBorder="1" applyAlignment="1">
      <alignment horizontal="left" vertical="center"/>
    </xf>
    <xf numFmtId="49" fontId="24" fillId="0" borderId="20" xfId="0" applyNumberFormat="1" applyFont="1" applyFill="1" applyBorder="1" applyAlignment="1">
      <alignment horizontal="left" vertical="center"/>
    </xf>
    <xf numFmtId="176" fontId="23" fillId="0" borderId="20" xfId="0" applyNumberFormat="1" applyFont="1" applyFill="1" applyBorder="1" applyAlignment="1">
      <alignment horizontal="center" vertical="center"/>
    </xf>
    <xf numFmtId="178" fontId="23" fillId="0" borderId="20" xfId="0" applyNumberFormat="1" applyFont="1" applyFill="1" applyBorder="1" applyAlignment="1">
      <alignment horizontal="center" vertical="center"/>
    </xf>
    <xf numFmtId="177" fontId="23" fillId="0" borderId="20" xfId="0" applyNumberFormat="1" applyFont="1" applyFill="1" applyBorder="1" applyAlignment="1">
      <alignment horizontal="center" vertical="center"/>
    </xf>
    <xf numFmtId="177" fontId="23" fillId="0" borderId="21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乡A4" xfId="49"/>
    <cellStyle name="常规_Sheet17" xfId="50"/>
    <cellStyle name="常规_主要经济指标构成表" xfId="51"/>
    <cellStyle name="常规 10" xfId="52"/>
    <cellStyle name="常规 2" xfId="53"/>
    <cellStyle name="常规_B14021" xfId="54"/>
    <cellStyle name="常规 6" xfId="55"/>
    <cellStyle name="千位分隔 2" xfId="56"/>
    <cellStyle name="常规_Sheet1" xfId="57"/>
    <cellStyle name="常规_综合月报08" xfId="58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5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H16" sqref="H16"/>
    </sheetView>
  </sheetViews>
  <sheetFormatPr defaultColWidth="20" defaultRowHeight="25" customHeight="1"/>
  <cols>
    <col min="1" max="1" width="6.63333333333333" style="161" customWidth="1"/>
    <col min="2" max="2" width="18.625" style="159" customWidth="1"/>
    <col min="3" max="3" width="9.5" style="162" customWidth="1"/>
    <col min="4" max="4" width="17.0833333333333" style="163" customWidth="1"/>
    <col min="5" max="5" width="9.5" style="163" customWidth="1"/>
    <col min="6" max="6" width="9.5" style="164" customWidth="1"/>
    <col min="7" max="7" width="9.5" style="165" customWidth="1"/>
    <col min="8" max="10" width="9.5" style="166" customWidth="1"/>
    <col min="11" max="11" width="9.5" style="167" customWidth="1"/>
    <col min="12" max="12" width="14.25" style="166" customWidth="1"/>
    <col min="13" max="16376" width="20" style="159"/>
    <col min="16377" max="16384" width="20" style="161"/>
  </cols>
  <sheetData>
    <row r="1" s="159" customFormat="1" ht="15" customHeight="1" spans="1:12 16377:16380">
      <c r="A1" s="99" t="s">
        <v>0</v>
      </c>
      <c r="B1" s="99"/>
      <c r="C1" s="168"/>
      <c r="D1" s="169"/>
      <c r="E1" s="169"/>
      <c r="F1" s="170"/>
      <c r="G1" s="169"/>
      <c r="H1" s="171"/>
      <c r="I1" s="171"/>
      <c r="J1" s="171"/>
      <c r="K1" s="170"/>
      <c r="L1" s="171"/>
      <c r="XEW1" s="161"/>
      <c r="XEX1" s="161"/>
      <c r="XEY1" s="161"/>
      <c r="XEZ1" s="161"/>
    </row>
    <row r="2" s="159" customFormat="1" ht="23" customHeight="1" spans="1:12 16377:16380">
      <c r="A2" s="172"/>
      <c r="B2" s="173" t="s">
        <v>1</v>
      </c>
      <c r="C2" s="174"/>
      <c r="D2" s="175"/>
      <c r="E2" s="175"/>
      <c r="F2" s="173"/>
      <c r="G2" s="173"/>
      <c r="H2" s="173"/>
      <c r="I2" s="176"/>
      <c r="J2" s="173"/>
      <c r="K2" s="173"/>
      <c r="L2" s="173"/>
      <c r="XEW2" s="161"/>
      <c r="XEX2" s="161"/>
      <c r="XEY2" s="161"/>
      <c r="XEZ2" s="161"/>
    </row>
    <row r="3" s="159" customFormat="1" ht="20" customHeight="1" spans="1:12 16377:16380">
      <c r="A3" s="177" t="s">
        <v>2</v>
      </c>
      <c r="B3" s="178"/>
      <c r="C3" s="179" t="s">
        <v>3</v>
      </c>
      <c r="D3" s="180"/>
      <c r="E3" s="180"/>
      <c r="F3" s="179"/>
      <c r="G3" s="180"/>
      <c r="H3" s="181" t="s">
        <v>4</v>
      </c>
      <c r="I3" s="181"/>
      <c r="J3" s="181"/>
      <c r="K3" s="179"/>
      <c r="L3" s="182"/>
      <c r="XEW3" s="161"/>
      <c r="XEX3" s="161"/>
      <c r="XEY3" s="161"/>
      <c r="XEZ3" s="161"/>
    </row>
    <row r="4" s="160" customFormat="1" ht="30" customHeight="1" spans="1:12 16377:16380">
      <c r="A4" s="183"/>
      <c r="B4" s="184"/>
      <c r="C4" s="185" t="s">
        <v>5</v>
      </c>
      <c r="D4" s="186" t="s">
        <v>6</v>
      </c>
      <c r="E4" s="186" t="s">
        <v>7</v>
      </c>
      <c r="F4" s="185" t="s">
        <v>8</v>
      </c>
      <c r="G4" s="186" t="s">
        <v>9</v>
      </c>
      <c r="H4" s="187" t="s">
        <v>5</v>
      </c>
      <c r="I4" s="187" t="s">
        <v>6</v>
      </c>
      <c r="J4" s="187" t="s">
        <v>7</v>
      </c>
      <c r="K4" s="185" t="s">
        <v>8</v>
      </c>
      <c r="L4" s="188" t="s">
        <v>10</v>
      </c>
    </row>
    <row r="5" s="159" customFormat="1" ht="22" customHeight="1" spans="1:12 16377:16380">
      <c r="A5" s="189" t="s">
        <v>11</v>
      </c>
      <c r="B5" s="190"/>
      <c r="C5" s="191">
        <v>334193</v>
      </c>
      <c r="D5" s="192">
        <f>分省辖市!B7</f>
        <v>15914.52</v>
      </c>
      <c r="E5" s="192">
        <f>分省辖市!B14</f>
        <v>885.84</v>
      </c>
      <c r="F5" s="191">
        <f>分省辖市!B26</f>
        <v>5</v>
      </c>
      <c r="G5" s="193">
        <f>E5/D5*100</f>
        <v>5.6</v>
      </c>
      <c r="H5" s="193">
        <v>5</v>
      </c>
      <c r="I5" s="193">
        <f>分省辖市!C7</f>
        <v>5.2</v>
      </c>
      <c r="J5" s="193">
        <f>分省辖市!C14</f>
        <v>6.5</v>
      </c>
      <c r="K5" s="191">
        <f>分省辖市!C26</f>
        <v>3</v>
      </c>
      <c r="L5" s="194">
        <f>J5-I5</f>
        <v>1.3</v>
      </c>
      <c r="XEW5" s="161"/>
      <c r="XEX5" s="161"/>
      <c r="XEY5" s="161"/>
      <c r="XEZ5" s="161"/>
    </row>
    <row r="6" s="159" customFormat="1" ht="22" customHeight="1" spans="1:12 16377:16380">
      <c r="A6" s="189" t="s">
        <v>12</v>
      </c>
      <c r="B6" s="190"/>
      <c r="C6" s="191" t="s">
        <v>13</v>
      </c>
      <c r="D6" s="192" t="s">
        <v>13</v>
      </c>
      <c r="E6" s="192" t="s">
        <v>13</v>
      </c>
      <c r="F6" s="191" t="s">
        <v>13</v>
      </c>
      <c r="G6" s="193" t="s">
        <v>13</v>
      </c>
      <c r="H6" s="193">
        <v>6.1</v>
      </c>
      <c r="I6" s="193">
        <f>分省辖市!D7</f>
        <v>7.9</v>
      </c>
      <c r="J6" s="193">
        <f>分省辖市!D14</f>
        <v>8</v>
      </c>
      <c r="K6" s="191">
        <f>分省辖市!D26</f>
        <v>12</v>
      </c>
      <c r="L6" s="194">
        <f>J6-I6</f>
        <v>0.1</v>
      </c>
      <c r="XEW6" s="161"/>
      <c r="XEX6" s="161"/>
      <c r="XEY6" s="161"/>
      <c r="XEZ6" s="161"/>
    </row>
    <row r="7" s="159" customFormat="1" ht="22" customHeight="1" spans="1:12 16377:16380">
      <c r="A7" s="195" t="s">
        <v>14</v>
      </c>
      <c r="B7" s="196"/>
      <c r="C7" s="191" t="s">
        <v>13</v>
      </c>
      <c r="D7" s="192" t="s">
        <v>13</v>
      </c>
      <c r="E7" s="192" t="s">
        <v>13</v>
      </c>
      <c r="F7" s="191" t="s">
        <v>13</v>
      </c>
      <c r="G7" s="193" t="s">
        <v>13</v>
      </c>
      <c r="H7" s="193">
        <v>5.3</v>
      </c>
      <c r="I7" s="193">
        <v>3.8</v>
      </c>
      <c r="J7" s="193">
        <f>分县市区!N7</f>
        <v>8.4</v>
      </c>
      <c r="K7" s="191">
        <v>11</v>
      </c>
      <c r="L7" s="194">
        <f>J7-I7</f>
        <v>4.6</v>
      </c>
      <c r="XEW7" s="161"/>
      <c r="XEX7" s="161"/>
      <c r="XEY7" s="161"/>
      <c r="XEZ7" s="161"/>
    </row>
    <row r="8" s="159" customFormat="1" ht="22" customHeight="1" spans="1:12 16377:16380">
      <c r="A8" s="195" t="s">
        <v>15</v>
      </c>
      <c r="B8" s="196"/>
      <c r="C8" s="191" t="s">
        <v>13</v>
      </c>
      <c r="D8" s="192" t="s">
        <v>13</v>
      </c>
      <c r="E8" s="192" t="s">
        <v>13</v>
      </c>
      <c r="F8" s="191" t="s">
        <v>13</v>
      </c>
      <c r="G8" s="193" t="s">
        <v>13</v>
      </c>
      <c r="H8" s="193">
        <v>15.2</v>
      </c>
      <c r="I8" s="193">
        <v>16.7</v>
      </c>
      <c r="J8" s="193">
        <v>21.1</v>
      </c>
      <c r="K8" s="191">
        <v>5</v>
      </c>
      <c r="L8" s="194">
        <f>J8-I8</f>
        <v>4.4</v>
      </c>
      <c r="XEW8" s="161"/>
      <c r="XEX8" s="161"/>
      <c r="XEY8" s="161"/>
      <c r="XEZ8" s="161"/>
    </row>
    <row r="9" s="159" customFormat="1" ht="22" customHeight="1" spans="1:12 16377:16380">
      <c r="A9" s="189" t="s">
        <v>16</v>
      </c>
      <c r="B9" s="190"/>
      <c r="C9" s="191" t="s">
        <v>13</v>
      </c>
      <c r="D9" s="192" t="s">
        <v>13</v>
      </c>
      <c r="E9" s="192" t="s">
        <v>13</v>
      </c>
      <c r="F9" s="191" t="s">
        <v>13</v>
      </c>
      <c r="G9" s="193" t="s">
        <v>13</v>
      </c>
      <c r="H9" s="193">
        <v>1.7</v>
      </c>
      <c r="I9" s="193">
        <f>分省辖市!E7</f>
        <v>1.2</v>
      </c>
      <c r="J9" s="193">
        <f>分省辖市!E14</f>
        <v>0</v>
      </c>
      <c r="K9" s="191">
        <f>分省辖市!E26</f>
        <v>15</v>
      </c>
      <c r="L9" s="194">
        <f>J9-I9</f>
        <v>-1.2</v>
      </c>
      <c r="XEW9" s="161"/>
      <c r="XEX9" s="161"/>
      <c r="XEY9" s="161"/>
      <c r="XEZ9" s="161"/>
    </row>
    <row r="10" s="159" customFormat="1" ht="22" customHeight="1" spans="1:12 16377:16380">
      <c r="A10" s="189" t="s">
        <v>17</v>
      </c>
      <c r="B10" s="190"/>
      <c r="C10" s="191" t="s">
        <v>13</v>
      </c>
      <c r="D10" s="192" t="s">
        <v>13</v>
      </c>
      <c r="E10" s="192" t="s">
        <v>13</v>
      </c>
      <c r="F10" s="191" t="s">
        <v>13</v>
      </c>
      <c r="G10" s="193" t="s">
        <v>13</v>
      </c>
      <c r="H10" s="193">
        <v>-11.2</v>
      </c>
      <c r="I10" s="193">
        <f>分省辖市!F7</f>
        <v>-8.2</v>
      </c>
      <c r="J10" s="193">
        <f>分省辖市!F14</f>
        <v>10</v>
      </c>
      <c r="K10" s="191">
        <f>分省辖市!F26</f>
        <v>3</v>
      </c>
      <c r="L10" s="194">
        <f t="shared" ref="L10:L19" si="0">J10-I10</f>
        <v>18.2</v>
      </c>
      <c r="XEW10" s="161"/>
      <c r="XEX10" s="161"/>
      <c r="XEY10" s="161"/>
      <c r="XEZ10" s="161"/>
    </row>
    <row r="11" s="159" customFormat="1" ht="22" customHeight="1" spans="1:12 16377:16380">
      <c r="A11" s="189" t="s">
        <v>18</v>
      </c>
      <c r="B11" s="190"/>
      <c r="C11" s="191">
        <v>127695</v>
      </c>
      <c r="D11" s="192">
        <f>分省辖市!G7</f>
        <v>7647.4</v>
      </c>
      <c r="E11" s="192">
        <f>分省辖市!G14</f>
        <v>391.42</v>
      </c>
      <c r="F11" s="191">
        <f>分省辖市!G26</f>
        <v>9</v>
      </c>
      <c r="G11" s="193">
        <f>E11/D11*100</f>
        <v>5.1</v>
      </c>
      <c r="H11" s="193">
        <v>2.4</v>
      </c>
      <c r="I11" s="193">
        <f>分省辖市!H7</f>
        <v>3.3</v>
      </c>
      <c r="J11" s="193">
        <f>分省辖市!H14</f>
        <v>3.5</v>
      </c>
      <c r="K11" s="191">
        <f>分省辖市!H26</f>
        <v>10</v>
      </c>
      <c r="L11" s="194">
        <f t="shared" si="0"/>
        <v>0.2</v>
      </c>
      <c r="XEW11" s="161"/>
      <c r="XEX11" s="161"/>
    </row>
    <row r="12" s="159" customFormat="1" ht="22" customHeight="1" spans="1:12 16377:16380">
      <c r="A12" s="189" t="s">
        <v>19</v>
      </c>
      <c r="B12" s="190"/>
      <c r="C12" s="191" t="s">
        <v>13</v>
      </c>
      <c r="D12" s="192">
        <f>分省辖市!I7</f>
        <v>1361.07</v>
      </c>
      <c r="E12" s="192">
        <f>分省辖市!I14</f>
        <v>67.17</v>
      </c>
      <c r="F12" s="191">
        <f>分省辖市!I26</f>
        <v>8</v>
      </c>
      <c r="G12" s="193">
        <f t="shared" ref="G11:G16" si="1">E12/D12*100</f>
        <v>4.9</v>
      </c>
      <c r="H12" s="193" t="s">
        <v>13</v>
      </c>
      <c r="I12" s="193">
        <f>分省辖市!J7</f>
        <v>2.4</v>
      </c>
      <c r="J12" s="193">
        <f>分省辖市!J14</f>
        <v>0.6</v>
      </c>
      <c r="K12" s="191">
        <f>分省辖市!J26</f>
        <v>15</v>
      </c>
      <c r="L12" s="194">
        <f t="shared" si="0"/>
        <v>-1.8</v>
      </c>
    </row>
    <row r="13" s="159" customFormat="1" ht="22" customHeight="1" spans="1:12 16377:16380">
      <c r="A13" s="189" t="s">
        <v>20</v>
      </c>
      <c r="B13" s="190"/>
      <c r="C13" s="191" t="s">
        <v>13</v>
      </c>
      <c r="D13" s="192">
        <f>分省辖市!K7</f>
        <v>806.76</v>
      </c>
      <c r="E13" s="192">
        <f>分省辖市!K14</f>
        <v>40.42</v>
      </c>
      <c r="F13" s="191">
        <f>分省辖市!K26</f>
        <v>6</v>
      </c>
      <c r="G13" s="193">
        <f t="shared" si="1"/>
        <v>5</v>
      </c>
      <c r="H13" s="193" t="s">
        <v>13</v>
      </c>
      <c r="I13" s="193">
        <f>分省辖市!L7</f>
        <v>-1.7</v>
      </c>
      <c r="J13" s="193">
        <f>分省辖市!L14</f>
        <v>-8.1</v>
      </c>
      <c r="K13" s="191">
        <f>分省辖市!L26</f>
        <v>15</v>
      </c>
      <c r="L13" s="194">
        <f t="shared" si="0"/>
        <v>-6.4</v>
      </c>
    </row>
    <row r="14" s="159" customFormat="1" ht="22" customHeight="1" spans="1:12 16377:16380">
      <c r="A14" s="189" t="s">
        <v>21</v>
      </c>
      <c r="B14" s="190"/>
      <c r="C14" s="191" t="s">
        <v>13</v>
      </c>
      <c r="D14" s="192">
        <f>分省辖市!M7</f>
        <v>3124.99</v>
      </c>
      <c r="E14" s="192">
        <f>分省辖市!M14</f>
        <v>128.32</v>
      </c>
      <c r="F14" s="191">
        <f>分省辖市!M26</f>
        <v>8</v>
      </c>
      <c r="G14" s="193">
        <f t="shared" si="1"/>
        <v>4.1</v>
      </c>
      <c r="H14" s="193" t="s">
        <v>13</v>
      </c>
      <c r="I14" s="193">
        <f>分省辖市!N7</f>
        <v>-4.7</v>
      </c>
      <c r="J14" s="193">
        <f>分省辖市!N14</f>
        <v>5.2</v>
      </c>
      <c r="K14" s="191">
        <f>分省辖市!N26</f>
        <v>1</v>
      </c>
      <c r="L14" s="194">
        <f t="shared" si="0"/>
        <v>9.9</v>
      </c>
    </row>
    <row r="15" s="159" customFormat="1" ht="22" customHeight="1" spans="1:12 16377:16380">
      <c r="A15" s="189" t="s">
        <v>22</v>
      </c>
      <c r="B15" s="190"/>
      <c r="C15" s="191">
        <v>3424071</v>
      </c>
      <c r="D15" s="192">
        <f>分省辖市!O7</f>
        <v>126223.48</v>
      </c>
      <c r="E15" s="192">
        <f>分省辖市!O14</f>
        <v>6539.57</v>
      </c>
      <c r="F15" s="191">
        <f>分省辖市!O26</f>
        <v>8</v>
      </c>
      <c r="G15" s="193">
        <f t="shared" si="1"/>
        <v>5.2</v>
      </c>
      <c r="H15" s="193">
        <v>8.6</v>
      </c>
      <c r="I15" s="193">
        <f>分省辖市!P7</f>
        <v>8.6</v>
      </c>
      <c r="J15" s="193">
        <f>分省辖市!P14</f>
        <v>8.7</v>
      </c>
      <c r="K15" s="191">
        <f>分省辖市!P26</f>
        <v>6</v>
      </c>
      <c r="L15" s="194">
        <f t="shared" si="0"/>
        <v>0.1</v>
      </c>
      <c r="XEW15" s="161"/>
      <c r="XEX15" s="161"/>
    </row>
    <row r="16" s="159" customFormat="1" ht="22" customHeight="1" spans="1:12 16377:16380">
      <c r="A16" s="189" t="s">
        <v>23</v>
      </c>
      <c r="B16" s="190"/>
      <c r="C16" s="191">
        <v>2805134</v>
      </c>
      <c r="D16" s="192">
        <f>分省辖市!Q7</f>
        <v>95272.11</v>
      </c>
      <c r="E16" s="192">
        <f>分省辖市!Q14</f>
        <v>4183.79</v>
      </c>
      <c r="F16" s="191">
        <f>分省辖市!Q26</f>
        <v>4</v>
      </c>
      <c r="G16" s="193">
        <f t="shared" si="1"/>
        <v>4.4</v>
      </c>
      <c r="H16" s="193">
        <v>5.7</v>
      </c>
      <c r="I16" s="193">
        <f>分省辖市!R7</f>
        <v>3</v>
      </c>
      <c r="J16" s="193">
        <f>分省辖市!R14</f>
        <v>7.7</v>
      </c>
      <c r="K16" s="191">
        <f>分省辖市!R26</f>
        <v>3</v>
      </c>
      <c r="L16" s="194">
        <f t="shared" si="0"/>
        <v>4.7</v>
      </c>
      <c r="XEW16" s="161"/>
      <c r="XEX16" s="161"/>
    </row>
    <row r="17" s="159" customFormat="1" ht="22" customHeight="1" spans="1:12 16377:16380">
      <c r="A17" s="197" t="s">
        <v>24</v>
      </c>
      <c r="B17" s="189"/>
      <c r="C17" s="191">
        <v>43377</v>
      </c>
      <c r="D17" s="191">
        <f>分省辖市!S7</f>
        <v>33215</v>
      </c>
      <c r="E17" s="191">
        <f>分省辖市!S14</f>
        <v>33277</v>
      </c>
      <c r="F17" s="191">
        <f>分省辖市!S26</f>
        <v>9</v>
      </c>
      <c r="G17" s="193" t="s">
        <v>13</v>
      </c>
      <c r="H17" s="193">
        <v>5</v>
      </c>
      <c r="I17" s="193">
        <f>分省辖市!T7</f>
        <v>5.3</v>
      </c>
      <c r="J17" s="193">
        <f>分省辖市!T14</f>
        <v>4.2</v>
      </c>
      <c r="K17" s="191">
        <f>分省辖市!T26</f>
        <v>17</v>
      </c>
      <c r="L17" s="194">
        <f t="shared" si="0"/>
        <v>-1.1</v>
      </c>
      <c r="XEW17" s="161"/>
      <c r="XEX17" s="161"/>
      <c r="XEY17" s="198"/>
      <c r="XEZ17" s="198"/>
    </row>
    <row r="18" s="159" customFormat="1" ht="22" customHeight="1" spans="1:12 16377:16380">
      <c r="A18" s="189" t="s">
        <v>25</v>
      </c>
      <c r="B18" s="190"/>
      <c r="C18" s="191" t="s">
        <v>13</v>
      </c>
      <c r="D18" s="192">
        <v>1096.78</v>
      </c>
      <c r="E18" s="192">
        <v>78.01</v>
      </c>
      <c r="F18" s="191" t="s">
        <v>13</v>
      </c>
      <c r="G18" s="193" t="s">
        <v>13</v>
      </c>
      <c r="H18" s="193" t="s">
        <v>13</v>
      </c>
      <c r="I18" s="193">
        <v>3.6</v>
      </c>
      <c r="J18" s="193">
        <v>2.8</v>
      </c>
      <c r="K18" s="191" t="s">
        <v>13</v>
      </c>
      <c r="L18" s="194">
        <f t="shared" si="0"/>
        <v>-0.8</v>
      </c>
      <c r="XEW18" s="161"/>
      <c r="XEX18" s="161"/>
      <c r="XEY18" s="161"/>
      <c r="XEZ18" s="161"/>
    </row>
    <row r="19" s="159" customFormat="1" ht="22" customHeight="1" spans="1:12 16377:16380">
      <c r="A19" s="199" t="s">
        <v>26</v>
      </c>
      <c r="B19" s="200"/>
      <c r="C19" s="201" t="s">
        <v>13</v>
      </c>
      <c r="D19" s="202">
        <v>563.86</v>
      </c>
      <c r="E19" s="202">
        <v>42.3</v>
      </c>
      <c r="F19" s="201" t="s">
        <v>13</v>
      </c>
      <c r="G19" s="203" t="s">
        <v>13</v>
      </c>
      <c r="H19" s="203" t="s">
        <v>13</v>
      </c>
      <c r="I19" s="203">
        <v>2.9</v>
      </c>
      <c r="J19" s="203">
        <v>0.8</v>
      </c>
      <c r="K19" s="201" t="s">
        <v>13</v>
      </c>
      <c r="L19" s="204">
        <f t="shared" si="0"/>
        <v>-2.1</v>
      </c>
      <c r="XEW19" s="161"/>
      <c r="XEX19" s="161"/>
      <c r="XEY19" s="161"/>
      <c r="XEZ19" s="161"/>
    </row>
    <row r="20" ht="20" customHeight="1" spans="1:12 16377:16380">
      <c r="A20" s="130" t="s">
        <v>27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</row>
    <row r="23" customHeight="1" spans="1:12 16377:16380">
      <c r="F23" s="163"/>
    </row>
    <row r="25" customHeight="1" spans="1:12 16377:16380">
      <c r="F25" s="163"/>
    </row>
  </sheetData>
  <mergeCells count="20">
    <mergeCell ref="B2:L2"/>
    <mergeCell ref="C3:G3"/>
    <mergeCell ref="H3:L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L20"/>
    <mergeCell ref="A3:B4"/>
  </mergeCells>
  <pageMargins left="0.739583333333333" right="0.739583333333333" top="0.739583333333333" bottom="0.739583333333333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27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G14" sqref="G14"/>
    </sheetView>
  </sheetViews>
  <sheetFormatPr defaultColWidth="9" defaultRowHeight="13.5"/>
  <cols>
    <col min="1" max="1" width="7.13333333333333" style="97"/>
    <col min="2" max="2" width="9.5" style="97" customWidth="1"/>
    <col min="3" max="3" width="5.75" style="97" customWidth="1"/>
    <col min="4" max="4" width="7.5" style="97" customWidth="1"/>
    <col min="5" max="5" width="6.5" style="97" customWidth="1"/>
    <col min="6" max="6" width="7.78333333333333" style="97" customWidth="1"/>
    <col min="7" max="7" width="8.75" style="97" customWidth="1"/>
    <col min="8" max="8" width="6.5" style="97" customWidth="1"/>
    <col min="9" max="9" width="9.5" style="97" customWidth="1"/>
    <col min="10" max="10" width="5.5" style="97" customWidth="1"/>
    <col min="11" max="11" width="8.88333333333333" style="97" customWidth="1"/>
    <col min="12" max="12" width="6" style="97" customWidth="1"/>
    <col min="13" max="13" width="9.5" style="97" customWidth="1"/>
    <col min="14" max="14" width="6.13333333333333" style="97" customWidth="1"/>
    <col min="15" max="15" width="9.5" style="97" customWidth="1"/>
    <col min="16" max="16" width="6.25" style="97" customWidth="1"/>
    <col min="17" max="17" width="9.5" style="97" customWidth="1"/>
    <col min="18" max="18" width="6.5" style="97" customWidth="1"/>
    <col min="19" max="19" width="9.425" style="97" customWidth="1"/>
    <col min="20" max="20" width="6.50833333333333" style="97" customWidth="1"/>
    <col min="21" max="16384" width="9" style="97"/>
  </cols>
  <sheetData>
    <row r="1" s="96" customFormat="1" ht="16" customHeight="1" spans="1:20 16373:16373">
      <c r="A1" s="99" t="s">
        <v>28</v>
      </c>
      <c r="B1" s="100"/>
      <c r="C1" s="101"/>
      <c r="D1" s="101"/>
      <c r="E1" s="102"/>
      <c r="F1" s="103"/>
      <c r="G1" s="103"/>
      <c r="H1" s="103"/>
      <c r="J1" s="103"/>
      <c r="K1" s="103"/>
      <c r="L1" s="100"/>
      <c r="XES1" s="133"/>
    </row>
    <row r="2" s="97" customFormat="1" ht="17" customHeight="1" spans="1:20 16373:16373">
      <c r="A2" s="104"/>
      <c r="B2" s="13" t="s">
        <v>29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="97" customFormat="1" ht="14.25" spans="1:20 16373:16373">
      <c r="A3" s="104"/>
      <c r="B3" s="134" t="s">
        <v>30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="97" customFormat="1" ht="21" customHeight="1" spans="1:20 16373:16373">
      <c r="A4" s="106"/>
      <c r="B4" s="135" t="s">
        <v>31</v>
      </c>
      <c r="C4" s="136"/>
      <c r="D4" s="137" t="s">
        <v>12</v>
      </c>
      <c r="E4" s="138" t="s">
        <v>32</v>
      </c>
      <c r="F4" s="135" t="s">
        <v>33</v>
      </c>
      <c r="G4" s="135" t="s">
        <v>34</v>
      </c>
      <c r="H4" s="139"/>
      <c r="I4" s="107" t="s">
        <v>35</v>
      </c>
      <c r="J4" s="107"/>
      <c r="K4" s="107" t="s">
        <v>36</v>
      </c>
      <c r="L4" s="107"/>
      <c r="M4" s="107" t="s">
        <v>37</v>
      </c>
      <c r="N4" s="107"/>
      <c r="O4" s="107" t="s">
        <v>38</v>
      </c>
      <c r="P4" s="107"/>
      <c r="Q4" s="107" t="s">
        <v>39</v>
      </c>
      <c r="R4" s="109"/>
      <c r="S4" s="107" t="s">
        <v>40</v>
      </c>
      <c r="T4" s="109"/>
    </row>
    <row r="5" s="97" customFormat="1" ht="26" customHeight="1" spans="1:20 16373:16373">
      <c r="A5" s="110"/>
      <c r="B5" s="140"/>
      <c r="C5" s="140"/>
      <c r="D5" s="141"/>
      <c r="E5" s="142"/>
      <c r="F5" s="143"/>
      <c r="G5" s="143"/>
      <c r="H5" s="144"/>
      <c r="I5" s="111"/>
      <c r="J5" s="111"/>
      <c r="K5" s="111"/>
      <c r="L5" s="111"/>
      <c r="M5" s="111"/>
      <c r="N5" s="111"/>
      <c r="O5" s="111"/>
      <c r="P5" s="111"/>
      <c r="Q5" s="111"/>
      <c r="R5" s="113"/>
      <c r="S5" s="111"/>
      <c r="T5" s="113"/>
    </row>
    <row r="6" s="97" customFormat="1" ht="13" customHeight="1" spans="1:20 16373:16373">
      <c r="A6" s="110"/>
      <c r="B6" s="111" t="s">
        <v>41</v>
      </c>
      <c r="C6" s="111" t="s">
        <v>42</v>
      </c>
      <c r="D6" s="112" t="s">
        <v>42</v>
      </c>
      <c r="E6" s="111" t="s">
        <v>42</v>
      </c>
      <c r="F6" s="111" t="s">
        <v>42</v>
      </c>
      <c r="G6" s="111" t="s">
        <v>41</v>
      </c>
      <c r="H6" s="113" t="s">
        <v>42</v>
      </c>
      <c r="I6" s="111" t="s">
        <v>41</v>
      </c>
      <c r="J6" s="111" t="s">
        <v>42</v>
      </c>
      <c r="K6" s="111" t="s">
        <v>41</v>
      </c>
      <c r="L6" s="111" t="s">
        <v>42</v>
      </c>
      <c r="M6" s="111" t="s">
        <v>41</v>
      </c>
      <c r="N6" s="111" t="s">
        <v>42</v>
      </c>
      <c r="O6" s="111" t="s">
        <v>41</v>
      </c>
      <c r="P6" s="111" t="s">
        <v>42</v>
      </c>
      <c r="Q6" s="111" t="s">
        <v>41</v>
      </c>
      <c r="R6" s="113" t="s">
        <v>42</v>
      </c>
      <c r="S6" s="111" t="s">
        <v>41</v>
      </c>
      <c r="T6" s="113" t="s">
        <v>42</v>
      </c>
    </row>
    <row r="7" s="97" customFormat="1" ht="18.75" customHeight="1" spans="1:20 16373:16373">
      <c r="A7" s="110" t="s">
        <v>43</v>
      </c>
      <c r="B7" s="145">
        <v>15914.52</v>
      </c>
      <c r="C7" s="145">
        <v>5.2</v>
      </c>
      <c r="D7" s="115">
        <v>7.9</v>
      </c>
      <c r="E7" s="115">
        <v>1.2</v>
      </c>
      <c r="F7" s="115">
        <v>-8.2</v>
      </c>
      <c r="G7" s="116">
        <v>7647.4</v>
      </c>
      <c r="H7" s="146">
        <v>3.3</v>
      </c>
      <c r="I7" s="116">
        <v>1361.07</v>
      </c>
      <c r="J7" s="115">
        <v>2.4</v>
      </c>
      <c r="K7" s="116">
        <v>806.76</v>
      </c>
      <c r="L7" s="115">
        <v>-1.7</v>
      </c>
      <c r="M7" s="116">
        <v>3124.99</v>
      </c>
      <c r="N7" s="119">
        <v>-4.7</v>
      </c>
      <c r="O7" s="116">
        <v>126223.48</v>
      </c>
      <c r="P7" s="147">
        <v>8.57</v>
      </c>
      <c r="Q7" s="116">
        <v>95272.11</v>
      </c>
      <c r="R7" s="148">
        <v>2.97</v>
      </c>
      <c r="S7" s="114">
        <v>33215</v>
      </c>
      <c r="T7" s="146">
        <v>5.3</v>
      </c>
    </row>
    <row r="8" s="97" customFormat="1" ht="18.75" customHeight="1" spans="1:20 16373:16373">
      <c r="A8" s="110" t="s">
        <v>44</v>
      </c>
      <c r="B8" s="149">
        <v>3650.77</v>
      </c>
      <c r="C8" s="150">
        <v>4.6</v>
      </c>
      <c r="D8" s="115">
        <v>9.9</v>
      </c>
      <c r="E8" s="115">
        <v>-5.2</v>
      </c>
      <c r="F8" s="115">
        <v>-15.4</v>
      </c>
      <c r="G8" s="116">
        <v>1741</v>
      </c>
      <c r="H8" s="146">
        <v>3.2</v>
      </c>
      <c r="I8" s="116">
        <v>369.05</v>
      </c>
      <c r="J8" s="115">
        <v>0.1</v>
      </c>
      <c r="K8" s="116">
        <v>232.1</v>
      </c>
      <c r="L8" s="115">
        <v>0</v>
      </c>
      <c r="M8" s="116">
        <v>361.23</v>
      </c>
      <c r="N8" s="120">
        <v>-17.8</v>
      </c>
      <c r="O8" s="116">
        <v>37269.31</v>
      </c>
      <c r="P8" s="147">
        <v>8.68</v>
      </c>
      <c r="Q8" s="116">
        <v>42042.3</v>
      </c>
      <c r="R8" s="148">
        <v>2.32</v>
      </c>
      <c r="S8" s="114">
        <v>48021</v>
      </c>
      <c r="T8" s="146">
        <v>4.4</v>
      </c>
    </row>
    <row r="9" s="97" customFormat="1" ht="18.75" customHeight="1" spans="1:20 16373:16373">
      <c r="A9" s="110" t="s">
        <v>45</v>
      </c>
      <c r="B9" s="149">
        <v>668.51</v>
      </c>
      <c r="C9" s="150">
        <v>5.3</v>
      </c>
      <c r="D9" s="115">
        <v>3.4</v>
      </c>
      <c r="E9" s="115">
        <v>7.1</v>
      </c>
      <c r="F9" s="115">
        <v>-3.2</v>
      </c>
      <c r="G9" s="116">
        <v>423.21</v>
      </c>
      <c r="H9" s="146">
        <v>4.3</v>
      </c>
      <c r="I9" s="116">
        <v>36.75</v>
      </c>
      <c r="J9" s="115">
        <v>5.4</v>
      </c>
      <c r="K9" s="116">
        <v>23.77</v>
      </c>
      <c r="L9" s="115">
        <v>1</v>
      </c>
      <c r="M9" s="116">
        <v>104.15</v>
      </c>
      <c r="N9" s="119">
        <v>1.8</v>
      </c>
      <c r="O9" s="116">
        <v>4231</v>
      </c>
      <c r="P9" s="147">
        <v>8.24</v>
      </c>
      <c r="Q9" s="116">
        <v>3387.69</v>
      </c>
      <c r="R9" s="148">
        <v>6.22</v>
      </c>
      <c r="S9" s="114">
        <v>30085</v>
      </c>
      <c r="T9" s="146">
        <v>5.3</v>
      </c>
    </row>
    <row r="10" s="97" customFormat="1" ht="18.75" customHeight="1" spans="1:20 16373:16373">
      <c r="A10" s="110" t="s">
        <v>46</v>
      </c>
      <c r="B10" s="149">
        <v>1457.95</v>
      </c>
      <c r="C10" s="150">
        <v>6.5</v>
      </c>
      <c r="D10" s="115">
        <v>10</v>
      </c>
      <c r="E10" s="115">
        <v>5.8</v>
      </c>
      <c r="F10" s="115">
        <v>-9</v>
      </c>
      <c r="G10" s="116">
        <v>595.82</v>
      </c>
      <c r="H10" s="146">
        <v>3.4</v>
      </c>
      <c r="I10" s="116">
        <v>127.63</v>
      </c>
      <c r="J10" s="115">
        <v>4</v>
      </c>
      <c r="K10" s="116">
        <v>85.37</v>
      </c>
      <c r="L10" s="115">
        <v>2</v>
      </c>
      <c r="M10" s="116">
        <v>216.49</v>
      </c>
      <c r="N10" s="119">
        <v>0.4</v>
      </c>
      <c r="O10" s="116">
        <v>9706.31</v>
      </c>
      <c r="P10" s="147">
        <v>7.94</v>
      </c>
      <c r="Q10" s="116">
        <v>7505.22</v>
      </c>
      <c r="R10" s="148">
        <v>1.22</v>
      </c>
      <c r="S10" s="114">
        <v>37240</v>
      </c>
      <c r="T10" s="146">
        <v>4.7</v>
      </c>
    </row>
    <row r="11" s="97" customFormat="1" ht="18.75" customHeight="1" spans="1:20 16373:16373">
      <c r="A11" s="110" t="s">
        <v>47</v>
      </c>
      <c r="B11" s="149">
        <v>702.22</v>
      </c>
      <c r="C11" s="150">
        <v>4.2</v>
      </c>
      <c r="D11" s="115">
        <v>6.7</v>
      </c>
      <c r="E11" s="115">
        <v>5.1</v>
      </c>
      <c r="F11" s="115">
        <v>4.8</v>
      </c>
      <c r="G11" s="116">
        <v>313.83</v>
      </c>
      <c r="H11" s="146">
        <v>-1.8</v>
      </c>
      <c r="I11" s="116">
        <v>65.77</v>
      </c>
      <c r="J11" s="115">
        <v>4.1</v>
      </c>
      <c r="K11" s="116">
        <v>40.83</v>
      </c>
      <c r="L11" s="115">
        <v>4</v>
      </c>
      <c r="M11" s="116">
        <v>120.79</v>
      </c>
      <c r="N11" s="120">
        <v>-10.8</v>
      </c>
      <c r="O11" s="116">
        <v>5439.26</v>
      </c>
      <c r="P11" s="147">
        <v>6.38</v>
      </c>
      <c r="Q11" s="116">
        <v>3617.44</v>
      </c>
      <c r="R11" s="148">
        <v>0.04</v>
      </c>
      <c r="S11" s="114">
        <v>32933</v>
      </c>
      <c r="T11" s="146">
        <v>5.2</v>
      </c>
    </row>
    <row r="12" s="97" customFormat="1" ht="18.75" customHeight="1" spans="1:20 16373:16373">
      <c r="A12" s="110" t="s">
        <v>48</v>
      </c>
      <c r="B12" s="149">
        <v>651.03</v>
      </c>
      <c r="C12" s="150">
        <v>3.5</v>
      </c>
      <c r="D12" s="115">
        <v>1.4</v>
      </c>
      <c r="E12" s="115">
        <v>6.3</v>
      </c>
      <c r="F12" s="115">
        <v>-8.8</v>
      </c>
      <c r="G12" s="116">
        <v>258.67</v>
      </c>
      <c r="H12" s="146">
        <v>3.8</v>
      </c>
      <c r="I12" s="116">
        <v>71.63</v>
      </c>
      <c r="J12" s="115">
        <v>-6</v>
      </c>
      <c r="K12" s="116">
        <v>43.03</v>
      </c>
      <c r="L12" s="115">
        <v>-1.9</v>
      </c>
      <c r="M12" s="116">
        <v>110.81</v>
      </c>
      <c r="N12" s="119">
        <v>-5.1</v>
      </c>
      <c r="O12" s="116">
        <v>5620.55</v>
      </c>
      <c r="P12" s="147">
        <v>8.16</v>
      </c>
      <c r="Q12" s="116">
        <v>3391.13</v>
      </c>
      <c r="R12" s="148">
        <v>2.89</v>
      </c>
      <c r="S12" s="114">
        <v>33344</v>
      </c>
      <c r="T12" s="146">
        <v>5.2</v>
      </c>
    </row>
    <row r="13" s="97" customFormat="1" ht="18.75" customHeight="1" spans="1:20 16373:16373">
      <c r="A13" s="110" t="s">
        <v>49</v>
      </c>
      <c r="B13" s="149">
        <v>289.3</v>
      </c>
      <c r="C13" s="150">
        <v>5.8</v>
      </c>
      <c r="D13" s="115">
        <v>8.7</v>
      </c>
      <c r="E13" s="115">
        <v>-6.2</v>
      </c>
      <c r="F13" s="115">
        <v>-0.5</v>
      </c>
      <c r="G13" s="116">
        <v>108.59</v>
      </c>
      <c r="H13" s="146">
        <v>4.1</v>
      </c>
      <c r="I13" s="116">
        <v>30.83</v>
      </c>
      <c r="J13" s="115">
        <v>0.8</v>
      </c>
      <c r="K13" s="116">
        <v>13.66</v>
      </c>
      <c r="L13" s="115">
        <v>-18.9</v>
      </c>
      <c r="M13" s="116">
        <v>41.28</v>
      </c>
      <c r="N13" s="119">
        <v>-9.7</v>
      </c>
      <c r="O13" s="116">
        <v>1635.1</v>
      </c>
      <c r="P13" s="147">
        <v>11.86</v>
      </c>
      <c r="Q13" s="116">
        <v>1232.05</v>
      </c>
      <c r="R13" s="148">
        <v>5.43</v>
      </c>
      <c r="S13" s="114">
        <v>36910</v>
      </c>
      <c r="T13" s="146">
        <v>5.7</v>
      </c>
    </row>
    <row r="14" s="132" customFormat="1" ht="18.75" customHeight="1" spans="1:20 16373:16373">
      <c r="A14" s="121" t="s">
        <v>50</v>
      </c>
      <c r="B14" s="151">
        <v>885.84</v>
      </c>
      <c r="C14" s="152">
        <v>6.5</v>
      </c>
      <c r="D14" s="153">
        <v>8</v>
      </c>
      <c r="E14" s="153">
        <v>0</v>
      </c>
      <c r="F14" s="153">
        <v>10</v>
      </c>
      <c r="G14" s="122">
        <v>391.42</v>
      </c>
      <c r="H14" s="154">
        <v>3.5</v>
      </c>
      <c r="I14" s="122">
        <v>67.17</v>
      </c>
      <c r="J14" s="153">
        <v>0.6</v>
      </c>
      <c r="K14" s="122">
        <v>40.42</v>
      </c>
      <c r="L14" s="153">
        <v>-8.1</v>
      </c>
      <c r="M14" s="122">
        <v>128.32</v>
      </c>
      <c r="N14" s="123">
        <v>5.2</v>
      </c>
      <c r="O14" s="122">
        <v>6539.57</v>
      </c>
      <c r="P14" s="155">
        <v>8.7</v>
      </c>
      <c r="Q14" s="122">
        <v>4183.79</v>
      </c>
      <c r="R14" s="155">
        <v>7.69</v>
      </c>
      <c r="S14" s="156">
        <v>33277</v>
      </c>
      <c r="T14" s="154">
        <v>4.2</v>
      </c>
    </row>
    <row r="15" s="97" customFormat="1" ht="18.75" customHeight="1" spans="1:20 16373:16373">
      <c r="A15" s="110" t="s">
        <v>51</v>
      </c>
      <c r="B15" s="149">
        <v>595.73</v>
      </c>
      <c r="C15" s="150">
        <v>5.8</v>
      </c>
      <c r="D15" s="115">
        <v>7.5</v>
      </c>
      <c r="E15" s="115">
        <v>7.9</v>
      </c>
      <c r="F15" s="115">
        <v>-12.3</v>
      </c>
      <c r="G15" s="116">
        <v>249.76</v>
      </c>
      <c r="H15" s="146">
        <v>4</v>
      </c>
      <c r="I15" s="116">
        <v>38.77</v>
      </c>
      <c r="J15" s="115">
        <v>6.4</v>
      </c>
      <c r="K15" s="116">
        <v>26.61</v>
      </c>
      <c r="L15" s="115">
        <v>1.2</v>
      </c>
      <c r="M15" s="116">
        <v>72.72</v>
      </c>
      <c r="N15" s="119">
        <v>-3.2</v>
      </c>
      <c r="O15" s="116">
        <v>3854.08</v>
      </c>
      <c r="P15" s="147">
        <v>8.69</v>
      </c>
      <c r="Q15" s="116">
        <v>2298.73</v>
      </c>
      <c r="R15" s="148">
        <v>0.98</v>
      </c>
      <c r="S15" s="114">
        <v>37116</v>
      </c>
      <c r="T15" s="146">
        <v>5.5</v>
      </c>
    </row>
    <row r="16" s="97" customFormat="1" ht="18.75" customHeight="1" spans="1:20 16373:16373">
      <c r="A16" s="110" t="s">
        <v>52</v>
      </c>
      <c r="B16" s="149">
        <v>489.2</v>
      </c>
      <c r="C16" s="150">
        <v>5.5</v>
      </c>
      <c r="D16" s="115">
        <v>9.1</v>
      </c>
      <c r="E16" s="115">
        <v>7.9</v>
      </c>
      <c r="F16" s="115">
        <v>6.2</v>
      </c>
      <c r="G16" s="116">
        <v>220.88</v>
      </c>
      <c r="H16" s="146">
        <v>3.2</v>
      </c>
      <c r="I16" s="116">
        <v>26.63</v>
      </c>
      <c r="J16" s="115">
        <v>-17.9</v>
      </c>
      <c r="K16" s="116">
        <v>17.59</v>
      </c>
      <c r="L16" s="115">
        <v>-13.4</v>
      </c>
      <c r="M16" s="116">
        <v>71.33</v>
      </c>
      <c r="N16" s="119">
        <v>-5.7</v>
      </c>
      <c r="O16" s="116">
        <v>3781.91</v>
      </c>
      <c r="P16" s="147">
        <v>11.72</v>
      </c>
      <c r="Q16" s="116">
        <v>2361.63</v>
      </c>
      <c r="R16" s="148">
        <v>11.07</v>
      </c>
      <c r="S16" s="114">
        <v>30973</v>
      </c>
      <c r="T16" s="146">
        <v>4.7</v>
      </c>
    </row>
    <row r="17" s="97" customFormat="1" ht="18.75" customHeight="1" spans="1:20">
      <c r="A17" s="110" t="s">
        <v>53</v>
      </c>
      <c r="B17" s="149">
        <v>865.14</v>
      </c>
      <c r="C17" s="150">
        <v>6.4</v>
      </c>
      <c r="D17" s="115">
        <v>8.5</v>
      </c>
      <c r="E17" s="115">
        <v>8.4</v>
      </c>
      <c r="F17" s="115">
        <v>-2.9</v>
      </c>
      <c r="G17" s="116">
        <v>539.39</v>
      </c>
      <c r="H17" s="146">
        <v>4.4</v>
      </c>
      <c r="I17" s="116">
        <v>58.16</v>
      </c>
      <c r="J17" s="115">
        <v>4.1</v>
      </c>
      <c r="K17" s="116">
        <v>32.98</v>
      </c>
      <c r="L17" s="115">
        <v>-12.4</v>
      </c>
      <c r="M17" s="116">
        <v>86.58</v>
      </c>
      <c r="N17" s="119">
        <v>-5.5</v>
      </c>
      <c r="O17" s="116">
        <v>4450.48</v>
      </c>
      <c r="P17" s="147">
        <v>8.37</v>
      </c>
      <c r="Q17" s="116">
        <v>3260.22</v>
      </c>
      <c r="R17" s="148">
        <v>3.96</v>
      </c>
      <c r="S17" s="114">
        <v>35518</v>
      </c>
      <c r="T17" s="146">
        <v>5.3</v>
      </c>
    </row>
    <row r="18" s="97" customFormat="1" ht="18.75" customHeight="1" spans="1:20">
      <c r="A18" s="110" t="s">
        <v>54</v>
      </c>
      <c r="B18" s="149">
        <v>528.22</v>
      </c>
      <c r="C18" s="150">
        <v>6.3</v>
      </c>
      <c r="D18" s="115">
        <v>9.6</v>
      </c>
      <c r="E18" s="115">
        <v>8.5</v>
      </c>
      <c r="F18" s="115">
        <v>-34.8</v>
      </c>
      <c r="G18" s="116">
        <v>233.88</v>
      </c>
      <c r="H18" s="146">
        <v>4.2</v>
      </c>
      <c r="I18" s="116">
        <v>42.07</v>
      </c>
      <c r="J18" s="115">
        <v>0.9</v>
      </c>
      <c r="K18" s="116">
        <v>29.6</v>
      </c>
      <c r="L18" s="115">
        <v>-6.5</v>
      </c>
      <c r="M18" s="116">
        <v>85.36</v>
      </c>
      <c r="N18" s="119">
        <v>0.7</v>
      </c>
      <c r="O18" s="116">
        <v>2634.37</v>
      </c>
      <c r="P18" s="147">
        <v>8.31</v>
      </c>
      <c r="Q18" s="116">
        <v>1637.03</v>
      </c>
      <c r="R18" s="148">
        <v>2.7</v>
      </c>
      <c r="S18" s="114">
        <v>35310</v>
      </c>
      <c r="T18" s="146">
        <v>5.9</v>
      </c>
    </row>
    <row r="19" s="97" customFormat="1" ht="18.75" customHeight="1" spans="1:20">
      <c r="A19" s="110" t="s">
        <v>55</v>
      </c>
      <c r="B19" s="149">
        <v>394.4</v>
      </c>
      <c r="C19" s="150">
        <v>5.5</v>
      </c>
      <c r="D19" s="115">
        <v>9.7</v>
      </c>
      <c r="E19" s="115">
        <v>10.2</v>
      </c>
      <c r="F19" s="115">
        <v>-24.9</v>
      </c>
      <c r="G19" s="116">
        <v>152.07</v>
      </c>
      <c r="H19" s="146">
        <v>3.9</v>
      </c>
      <c r="I19" s="116">
        <v>46.17</v>
      </c>
      <c r="J19" s="115">
        <v>6</v>
      </c>
      <c r="K19" s="116">
        <v>24.67</v>
      </c>
      <c r="L19" s="115">
        <v>-0.5</v>
      </c>
      <c r="M19" s="116">
        <v>97.14</v>
      </c>
      <c r="N19" s="119">
        <v>0</v>
      </c>
      <c r="O19" s="116">
        <v>2517.4</v>
      </c>
      <c r="P19" s="147">
        <v>8.19</v>
      </c>
      <c r="Q19" s="116">
        <v>1419.65</v>
      </c>
      <c r="R19" s="148">
        <v>4.17</v>
      </c>
      <c r="S19" s="114">
        <v>32469</v>
      </c>
      <c r="T19" s="146">
        <v>5.1</v>
      </c>
    </row>
    <row r="20" s="97" customFormat="1" ht="18.75" customHeight="1" spans="1:20">
      <c r="A20" s="110" t="s">
        <v>56</v>
      </c>
      <c r="B20" s="149">
        <v>1217.11</v>
      </c>
      <c r="C20" s="150">
        <v>6.3</v>
      </c>
      <c r="D20" s="115">
        <v>8.9</v>
      </c>
      <c r="E20" s="115">
        <v>4.9</v>
      </c>
      <c r="F20" s="115">
        <v>-0.7</v>
      </c>
      <c r="G20" s="116">
        <v>646.87</v>
      </c>
      <c r="H20" s="146">
        <v>3.4</v>
      </c>
      <c r="I20" s="116">
        <v>70.81</v>
      </c>
      <c r="J20" s="115">
        <v>4.7</v>
      </c>
      <c r="K20" s="116">
        <v>45.02</v>
      </c>
      <c r="L20" s="115">
        <v>-7.3</v>
      </c>
      <c r="M20" s="116">
        <v>287.35</v>
      </c>
      <c r="N20" s="119">
        <v>0.2</v>
      </c>
      <c r="O20" s="116">
        <v>9385.44</v>
      </c>
      <c r="P20" s="147">
        <v>8.88</v>
      </c>
      <c r="Q20" s="116">
        <v>4887.9</v>
      </c>
      <c r="R20" s="148">
        <v>1.09</v>
      </c>
      <c r="S20" s="114">
        <v>32012</v>
      </c>
      <c r="T20" s="146">
        <v>4.9</v>
      </c>
    </row>
    <row r="21" s="97" customFormat="1" ht="18.75" customHeight="1" spans="1:20">
      <c r="A21" s="110" t="s">
        <v>57</v>
      </c>
      <c r="B21" s="149">
        <v>841.6</v>
      </c>
      <c r="C21" s="150">
        <v>6.6</v>
      </c>
      <c r="D21" s="115">
        <v>8.1</v>
      </c>
      <c r="E21" s="115">
        <v>4.6</v>
      </c>
      <c r="F21" s="115">
        <v>-7.4</v>
      </c>
      <c r="G21" s="116">
        <v>442.26</v>
      </c>
      <c r="H21" s="146">
        <v>3.2</v>
      </c>
      <c r="I21" s="116">
        <v>67.26</v>
      </c>
      <c r="J21" s="115">
        <v>6.1</v>
      </c>
      <c r="K21" s="116">
        <v>36.18</v>
      </c>
      <c r="L21" s="115">
        <v>2.2</v>
      </c>
      <c r="M21" s="116">
        <v>187.43</v>
      </c>
      <c r="N21" s="119">
        <v>2.8</v>
      </c>
      <c r="O21" s="116">
        <v>6721.28</v>
      </c>
      <c r="P21" s="147">
        <v>9.29</v>
      </c>
      <c r="Q21" s="116">
        <v>3546.81</v>
      </c>
      <c r="R21" s="148">
        <v>6.24</v>
      </c>
      <c r="S21" s="114">
        <v>28200</v>
      </c>
      <c r="T21" s="146">
        <v>6.1</v>
      </c>
    </row>
    <row r="22" s="97" customFormat="1" ht="18.75" customHeight="1" spans="1:20">
      <c r="A22" s="110" t="s">
        <v>58</v>
      </c>
      <c r="B22" s="149">
        <v>697.83</v>
      </c>
      <c r="C22" s="150">
        <v>5.3</v>
      </c>
      <c r="D22" s="115">
        <v>5.1</v>
      </c>
      <c r="E22" s="115">
        <v>4.8</v>
      </c>
      <c r="F22" s="115">
        <v>12.4</v>
      </c>
      <c r="G22" s="116">
        <v>292.27</v>
      </c>
      <c r="H22" s="146">
        <v>3.3</v>
      </c>
      <c r="I22" s="116">
        <v>38.23</v>
      </c>
      <c r="J22" s="115">
        <v>4.3</v>
      </c>
      <c r="K22" s="116">
        <v>25.48</v>
      </c>
      <c r="L22" s="115">
        <v>2.5</v>
      </c>
      <c r="M22" s="116">
        <v>161.35</v>
      </c>
      <c r="N22" s="119">
        <v>-6.1</v>
      </c>
      <c r="O22" s="116">
        <v>7211.62</v>
      </c>
      <c r="P22" s="147">
        <v>9.03</v>
      </c>
      <c r="Q22" s="116">
        <v>2948.5</v>
      </c>
      <c r="R22" s="148">
        <v>0.51</v>
      </c>
      <c r="S22" s="114">
        <v>30528</v>
      </c>
      <c r="T22" s="146">
        <v>5.6</v>
      </c>
    </row>
    <row r="23" s="97" customFormat="1" ht="18.75" customHeight="1" spans="1:20">
      <c r="A23" s="110" t="s">
        <v>59</v>
      </c>
      <c r="B23" s="149">
        <v>902.21</v>
      </c>
      <c r="C23" s="150">
        <v>5.5</v>
      </c>
      <c r="D23" s="115">
        <v>6.9</v>
      </c>
      <c r="E23" s="115">
        <v>-3.6</v>
      </c>
      <c r="F23" s="115">
        <v>12</v>
      </c>
      <c r="G23" s="116">
        <v>606.84</v>
      </c>
      <c r="H23" s="146">
        <v>4</v>
      </c>
      <c r="I23" s="116">
        <v>70.7</v>
      </c>
      <c r="J23" s="115">
        <v>7.7</v>
      </c>
      <c r="K23" s="116">
        <v>36.85</v>
      </c>
      <c r="L23" s="115">
        <v>1.7</v>
      </c>
      <c r="M23" s="116">
        <v>197.21</v>
      </c>
      <c r="N23" s="119">
        <v>-2.8</v>
      </c>
      <c r="O23" s="116">
        <v>7255.24</v>
      </c>
      <c r="P23" s="147">
        <v>8.04</v>
      </c>
      <c r="Q23" s="116">
        <v>3205.13</v>
      </c>
      <c r="R23" s="148">
        <v>4.97</v>
      </c>
      <c r="S23" s="114">
        <v>25844</v>
      </c>
      <c r="T23" s="146">
        <v>5.4</v>
      </c>
    </row>
    <row r="24" s="97" customFormat="1" ht="18.75" customHeight="1" spans="1:20">
      <c r="A24" s="110" t="s">
        <v>60</v>
      </c>
      <c r="B24" s="149">
        <v>843.52</v>
      </c>
      <c r="C24" s="150">
        <v>5.2</v>
      </c>
      <c r="D24" s="115">
        <v>8.7</v>
      </c>
      <c r="E24" s="115">
        <v>1.2</v>
      </c>
      <c r="F24" s="115">
        <v>-11.3</v>
      </c>
      <c r="G24" s="116">
        <v>393.74</v>
      </c>
      <c r="H24" s="146">
        <v>2.6</v>
      </c>
      <c r="I24" s="116">
        <v>78.34</v>
      </c>
      <c r="J24" s="115">
        <v>3.6</v>
      </c>
      <c r="K24" s="116">
        <v>39.98</v>
      </c>
      <c r="L24" s="115">
        <v>-7.2</v>
      </c>
      <c r="M24" s="116">
        <v>272.28</v>
      </c>
      <c r="N24" s="119">
        <v>-3.2</v>
      </c>
      <c r="O24" s="116">
        <v>6917.39</v>
      </c>
      <c r="P24" s="147">
        <v>8.03</v>
      </c>
      <c r="Q24" s="116">
        <v>3289.51</v>
      </c>
      <c r="R24" s="148">
        <v>-0.55</v>
      </c>
      <c r="S24" s="114">
        <v>27741</v>
      </c>
      <c r="T24" s="146">
        <v>4.7</v>
      </c>
    </row>
    <row r="25" s="97" customFormat="1" ht="18.75" customHeight="1" spans="1:20">
      <c r="A25" s="110" t="s">
        <v>61</v>
      </c>
      <c r="B25" s="149">
        <v>206.5</v>
      </c>
      <c r="C25" s="150">
        <v>6.8</v>
      </c>
      <c r="D25" s="115">
        <v>13.3</v>
      </c>
      <c r="E25" s="115">
        <v>2</v>
      </c>
      <c r="F25" s="115">
        <v>-9</v>
      </c>
      <c r="G25" s="116">
        <v>36.91</v>
      </c>
      <c r="H25" s="146">
        <v>4.5</v>
      </c>
      <c r="I25" s="116">
        <v>16.52</v>
      </c>
      <c r="J25" s="115">
        <v>12.2</v>
      </c>
      <c r="K25" s="116">
        <v>15.09</v>
      </c>
      <c r="L25" s="115">
        <v>24.3</v>
      </c>
      <c r="M25" s="116">
        <v>19.75</v>
      </c>
      <c r="N25" s="119">
        <v>3.9</v>
      </c>
      <c r="O25" s="116">
        <v>1052.7</v>
      </c>
      <c r="P25" s="147">
        <v>7.55</v>
      </c>
      <c r="Q25" s="116">
        <v>1052.32</v>
      </c>
      <c r="R25" s="148">
        <v>17.82</v>
      </c>
      <c r="S25" s="114">
        <v>39258</v>
      </c>
      <c r="T25" s="146">
        <v>4.2</v>
      </c>
    </row>
    <row r="26" s="97" customFormat="1" ht="29" customHeight="1" spans="1:20">
      <c r="A26" s="127" t="s">
        <v>62</v>
      </c>
      <c r="B26" s="157">
        <f>RANK(B14,B8:B25)</f>
        <v>5</v>
      </c>
      <c r="C26" s="157">
        <f>RANK(C14,C8:C25)</f>
        <v>3</v>
      </c>
      <c r="D26" s="157">
        <f>RANK(D14,D8:D25)</f>
        <v>12</v>
      </c>
      <c r="E26" s="157">
        <f>RANK(E14,E8:E25)</f>
        <v>15</v>
      </c>
      <c r="F26" s="157">
        <f t="shared" ref="F26:T26" si="0">RANK(F14,F8:F25)</f>
        <v>3</v>
      </c>
      <c r="G26" s="157">
        <f t="shared" si="0"/>
        <v>9</v>
      </c>
      <c r="H26" s="157">
        <f t="shared" si="0"/>
        <v>10</v>
      </c>
      <c r="I26" s="157">
        <f t="shared" si="0"/>
        <v>8</v>
      </c>
      <c r="J26" s="157">
        <f t="shared" si="0"/>
        <v>15</v>
      </c>
      <c r="K26" s="157">
        <f t="shared" si="0"/>
        <v>6</v>
      </c>
      <c r="L26" s="157">
        <f t="shared" si="0"/>
        <v>15</v>
      </c>
      <c r="M26" s="157">
        <f t="shared" si="0"/>
        <v>8</v>
      </c>
      <c r="N26" s="157">
        <f t="shared" si="0"/>
        <v>1</v>
      </c>
      <c r="O26" s="157">
        <f t="shared" si="0"/>
        <v>8</v>
      </c>
      <c r="P26" s="157">
        <f t="shared" si="0"/>
        <v>6</v>
      </c>
      <c r="Q26" s="157">
        <f t="shared" si="0"/>
        <v>4</v>
      </c>
      <c r="R26" s="158">
        <f t="shared" si="0"/>
        <v>3</v>
      </c>
      <c r="S26" s="157">
        <f t="shared" si="0"/>
        <v>9</v>
      </c>
      <c r="T26" s="158">
        <f t="shared" si="0"/>
        <v>17</v>
      </c>
    </row>
    <row r="27" s="97" customFormat="1" spans="1:20">
      <c r="A27" s="130" t="s">
        <v>63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</row>
  </sheetData>
  <mergeCells count="16">
    <mergeCell ref="B2:T2"/>
    <mergeCell ref="B3:T3"/>
    <mergeCell ref="A27:R27"/>
    <mergeCell ref="A2:A3"/>
    <mergeCell ref="A4:A6"/>
    <mergeCell ref="D4:D5"/>
    <mergeCell ref="E4:E5"/>
    <mergeCell ref="F4:F5"/>
    <mergeCell ref="B4:C5"/>
    <mergeCell ref="G4:H5"/>
    <mergeCell ref="I4:J5"/>
    <mergeCell ref="K4:L5"/>
    <mergeCell ref="M4:N5"/>
    <mergeCell ref="O4:P5"/>
    <mergeCell ref="Q4:R5"/>
    <mergeCell ref="S4:T5"/>
  </mergeCells>
  <pageMargins left="0.739583333333333" right="0.739583333333333" top="0.739583333333333" bottom="0.739583333333333" header="0.5" footer="0.5"/>
  <pageSetup paperSize="9" scale="8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25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B12" sqref="B12"/>
    </sheetView>
  </sheetViews>
  <sheetFormatPr defaultColWidth="9" defaultRowHeight="13.5"/>
  <cols>
    <col min="1" max="1" width="9.75" style="97" customWidth="1"/>
    <col min="2" max="2" width="9.5" style="97" customWidth="1"/>
    <col min="3" max="3" width="5.75" style="97" customWidth="1"/>
    <col min="4" max="4" width="8.5" style="97" customWidth="1"/>
    <col min="5" max="5" width="7.875" style="97" customWidth="1"/>
    <col min="6" max="6" width="7.63333333333333" style="97" customWidth="1"/>
    <col min="7" max="7" width="8.75" style="97" customWidth="1"/>
    <col min="8" max="8" width="6.5" style="97" customWidth="1"/>
    <col min="9" max="9" width="8.275" style="97" customWidth="1"/>
    <col min="10" max="10" width="6.25" style="97" customWidth="1"/>
    <col min="11" max="11" width="7.875" style="97" customWidth="1"/>
    <col min="12" max="12" width="6.875" style="97" customWidth="1"/>
    <col min="13" max="13" width="9.5" style="97" customWidth="1"/>
    <col min="14" max="14" width="6.13333333333333" style="97" customWidth="1"/>
    <col min="15" max="15" width="9.5" style="97" customWidth="1"/>
    <col min="16" max="16" width="6.25" style="97" customWidth="1"/>
    <col min="17" max="17" width="9.5" style="97" customWidth="1"/>
    <col min="18" max="18" width="7.13333333333333" style="97" customWidth="1"/>
    <col min="19" max="19" width="9" style="97" customWidth="1"/>
    <col min="20" max="20" width="14.1333333333333" style="97"/>
    <col min="21" max="21" width="9" style="97"/>
    <col min="22" max="22" width="14.1333333333333" style="97"/>
    <col min="23" max="16384" width="9" style="97"/>
  </cols>
  <sheetData>
    <row r="1" s="96" customFormat="1" ht="18" customHeight="1" spans="1:23 16377:16377">
      <c r="A1" s="99" t="s">
        <v>64</v>
      </c>
      <c r="B1" s="100"/>
      <c r="C1" s="101"/>
      <c r="D1" s="101"/>
      <c r="E1" s="102"/>
      <c r="F1" s="103"/>
      <c r="G1" s="103"/>
      <c r="H1" s="103"/>
      <c r="J1" s="103"/>
      <c r="K1" s="103"/>
      <c r="L1" s="100"/>
      <c r="XEW1"/>
    </row>
    <row r="2" s="97" customFormat="1" ht="20.25" spans="1:23 16377:16377">
      <c r="A2" s="104"/>
      <c r="B2" s="12" t="s">
        <v>65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="97" customFormat="1" ht="14.25" spans="1:23 16377:16377">
      <c r="A3" s="104"/>
      <c r="B3" s="105"/>
      <c r="C3" s="105"/>
      <c r="D3" s="105"/>
      <c r="E3" s="105"/>
      <c r="F3" s="105"/>
      <c r="G3" s="105"/>
      <c r="H3" s="105"/>
      <c r="I3" s="105" t="s">
        <v>66</v>
      </c>
      <c r="J3" s="105"/>
      <c r="K3" s="105"/>
      <c r="L3" s="105"/>
      <c r="M3" s="105"/>
      <c r="N3" s="105"/>
      <c r="O3" s="105"/>
      <c r="P3" s="105"/>
      <c r="Q3" s="105"/>
      <c r="R3" s="105"/>
    </row>
    <row r="4" s="97" customFormat="1" ht="36" customHeight="1" spans="1:23 16377:16377">
      <c r="A4" s="106"/>
      <c r="B4" s="107" t="s">
        <v>67</v>
      </c>
      <c r="C4" s="107"/>
      <c r="D4" s="108" t="s">
        <v>12</v>
      </c>
      <c r="E4" s="108" t="s">
        <v>16</v>
      </c>
      <c r="F4" s="107" t="s">
        <v>68</v>
      </c>
      <c r="G4" s="107" t="s">
        <v>34</v>
      </c>
      <c r="H4" s="107"/>
      <c r="I4" s="107" t="s">
        <v>35</v>
      </c>
      <c r="J4" s="107"/>
      <c r="K4" s="107" t="s">
        <v>36</v>
      </c>
      <c r="L4" s="107"/>
      <c r="M4" s="107" t="s">
        <v>37</v>
      </c>
      <c r="N4" s="107"/>
      <c r="O4" s="107" t="s">
        <v>38</v>
      </c>
      <c r="P4" s="107"/>
      <c r="Q4" s="107" t="s">
        <v>39</v>
      </c>
      <c r="R4" s="109"/>
    </row>
    <row r="5" s="97" customFormat="1" ht="36" customHeight="1" spans="1:23 16377:16377">
      <c r="A5" s="110"/>
      <c r="B5" s="111"/>
      <c r="C5" s="111"/>
      <c r="D5" s="112"/>
      <c r="E5" s="112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3"/>
    </row>
    <row r="6" s="97" customFormat="1" ht="27" customHeight="1" spans="1:23 16377:16377">
      <c r="A6" s="110"/>
      <c r="B6" s="111" t="s">
        <v>41</v>
      </c>
      <c r="C6" s="111" t="s">
        <v>42</v>
      </c>
      <c r="D6" s="112" t="s">
        <v>42</v>
      </c>
      <c r="E6" s="111" t="s">
        <v>42</v>
      </c>
      <c r="F6" s="111" t="s">
        <v>42</v>
      </c>
      <c r="G6" s="111" t="s">
        <v>41</v>
      </c>
      <c r="H6" s="111" t="s">
        <v>42</v>
      </c>
      <c r="I6" s="111" t="s">
        <v>41</v>
      </c>
      <c r="J6" s="111" t="s">
        <v>42</v>
      </c>
      <c r="K6" s="111" t="s">
        <v>41</v>
      </c>
      <c r="L6" s="111" t="s">
        <v>42</v>
      </c>
      <c r="M6" s="111" t="s">
        <v>41</v>
      </c>
      <c r="N6" s="111" t="s">
        <v>42</v>
      </c>
      <c r="O6" s="111" t="s">
        <v>41</v>
      </c>
      <c r="P6" s="111" t="s">
        <v>42</v>
      </c>
      <c r="Q6" s="111" t="s">
        <v>41</v>
      </c>
      <c r="R6" s="113" t="s">
        <v>42</v>
      </c>
    </row>
    <row r="7" s="97" customFormat="1" ht="27" customHeight="1" spans="1:23 16377:16377">
      <c r="A7" s="110" t="s">
        <v>43</v>
      </c>
      <c r="B7" s="114">
        <f>分省辖市!B7</f>
        <v>15915</v>
      </c>
      <c r="C7" s="115">
        <f>分省辖市!C7</f>
        <v>5.2</v>
      </c>
      <c r="D7" s="115">
        <f>分省辖市!D7</f>
        <v>7.9</v>
      </c>
      <c r="E7" s="115">
        <f>分省辖市!E7</f>
        <v>1.2</v>
      </c>
      <c r="F7" s="115">
        <f>分省辖市!F7</f>
        <v>-8.2</v>
      </c>
      <c r="G7" s="116">
        <f>分省辖市!G7</f>
        <v>7647.4</v>
      </c>
      <c r="H7" s="115">
        <f>分省辖市!H7</f>
        <v>3.3</v>
      </c>
      <c r="I7" s="116">
        <f>分省辖市!I7</f>
        <v>1361.07</v>
      </c>
      <c r="J7" s="115">
        <f>分省辖市!J7</f>
        <v>2.4</v>
      </c>
      <c r="K7" s="116">
        <f>分省辖市!K7</f>
        <v>806.76</v>
      </c>
      <c r="L7" s="115">
        <f>分省辖市!L7</f>
        <v>-1.7</v>
      </c>
      <c r="M7" s="116">
        <f>分省辖市!M7</f>
        <v>3124.99</v>
      </c>
      <c r="N7" s="115">
        <f>分省辖市!N7</f>
        <v>-4.7</v>
      </c>
      <c r="O7" s="116">
        <f>分省辖市!O7</f>
        <v>126223.48</v>
      </c>
      <c r="P7" s="116">
        <f>分省辖市!P7</f>
        <v>8.57</v>
      </c>
      <c r="Q7" s="116">
        <f>分省辖市!Q7</f>
        <v>95272.11</v>
      </c>
      <c r="R7" s="117">
        <f>分省辖市!R7</f>
        <v>2.97</v>
      </c>
      <c r="T7" s="118"/>
      <c r="U7" s="118"/>
      <c r="V7" s="118"/>
      <c r="W7" s="118"/>
    </row>
    <row r="8" s="97" customFormat="1" ht="27" customHeight="1" spans="1:23 16377:16377">
      <c r="A8" s="110" t="s">
        <v>44</v>
      </c>
      <c r="B8" s="116">
        <f>分省辖市!B8</f>
        <v>3650.77</v>
      </c>
      <c r="C8" s="119">
        <f>分省辖市!C8</f>
        <v>4.6</v>
      </c>
      <c r="D8" s="119">
        <f>分省辖市!D8</f>
        <v>9.9</v>
      </c>
      <c r="E8" s="119">
        <f>分省辖市!E8</f>
        <v>-5.2</v>
      </c>
      <c r="F8" s="119">
        <f>分省辖市!F8</f>
        <v>-15.4</v>
      </c>
      <c r="G8" s="116">
        <f>分省辖市!G8</f>
        <v>1741</v>
      </c>
      <c r="H8" s="119">
        <f>分省辖市!H8</f>
        <v>3.2</v>
      </c>
      <c r="I8" s="116">
        <f>分省辖市!I8</f>
        <v>369.05</v>
      </c>
      <c r="J8" s="119">
        <f>分省辖市!J8</f>
        <v>0.1</v>
      </c>
      <c r="K8" s="116">
        <f>分省辖市!K8</f>
        <v>232.1</v>
      </c>
      <c r="L8" s="119">
        <f>分省辖市!L8</f>
        <v>0</v>
      </c>
      <c r="M8" s="116">
        <f>分省辖市!M8</f>
        <v>361.23</v>
      </c>
      <c r="N8" s="120">
        <f>分省辖市!N8</f>
        <v>-17.8</v>
      </c>
      <c r="O8" s="116">
        <f>分省辖市!O8</f>
        <v>37269.31</v>
      </c>
      <c r="P8" s="116">
        <f>分省辖市!P8</f>
        <v>8.68</v>
      </c>
      <c r="Q8" s="116">
        <f>分省辖市!Q8</f>
        <v>42042.3</v>
      </c>
      <c r="R8" s="117">
        <f>分省辖市!R8</f>
        <v>2.32</v>
      </c>
      <c r="T8" s="118"/>
      <c r="U8" s="118"/>
      <c r="V8" s="118"/>
      <c r="W8" s="118"/>
    </row>
    <row r="9" s="97" customFormat="1" ht="27" customHeight="1" spans="1:23 16377:16377">
      <c r="A9" s="110" t="s">
        <v>46</v>
      </c>
      <c r="B9" s="116">
        <f>分省辖市!B10</f>
        <v>1457.95</v>
      </c>
      <c r="C9" s="119">
        <f>分省辖市!C10</f>
        <v>6.5</v>
      </c>
      <c r="D9" s="119">
        <f>分省辖市!D10</f>
        <v>10</v>
      </c>
      <c r="E9" s="119">
        <f>分省辖市!E10</f>
        <v>5.8</v>
      </c>
      <c r="F9" s="119">
        <f>分省辖市!F10</f>
        <v>-9</v>
      </c>
      <c r="G9" s="116">
        <f>分省辖市!G10</f>
        <v>595.82</v>
      </c>
      <c r="H9" s="119">
        <f>分省辖市!H10</f>
        <v>3.4</v>
      </c>
      <c r="I9" s="116">
        <f>分省辖市!I10</f>
        <v>127.63</v>
      </c>
      <c r="J9" s="119">
        <f>分省辖市!J10</f>
        <v>4</v>
      </c>
      <c r="K9" s="116">
        <f>分省辖市!K10</f>
        <v>85.37</v>
      </c>
      <c r="L9" s="119">
        <f>分省辖市!L10</f>
        <v>2</v>
      </c>
      <c r="M9" s="116">
        <f>分省辖市!M10</f>
        <v>216.49</v>
      </c>
      <c r="N9" s="119">
        <f>分省辖市!N10</f>
        <v>0.4</v>
      </c>
      <c r="O9" s="116">
        <f>分省辖市!O10</f>
        <v>9706.31</v>
      </c>
      <c r="P9" s="116">
        <f>分省辖市!P10</f>
        <v>7.94</v>
      </c>
      <c r="Q9" s="116">
        <f>分省辖市!Q10</f>
        <v>7505.22</v>
      </c>
      <c r="R9" s="117">
        <f>分省辖市!R10</f>
        <v>1.22</v>
      </c>
      <c r="T9" s="118"/>
      <c r="U9" s="118"/>
      <c r="V9" s="118"/>
      <c r="W9" s="118"/>
    </row>
    <row r="10" s="98" customFormat="1" ht="27" customHeight="1" spans="1:23 16377:16377">
      <c r="A10" s="110" t="s">
        <v>56</v>
      </c>
      <c r="B10" s="116">
        <f>分省辖市!B20</f>
        <v>1217.11</v>
      </c>
      <c r="C10" s="119">
        <f>分省辖市!C20</f>
        <v>6.3</v>
      </c>
      <c r="D10" s="119">
        <f>分省辖市!D20</f>
        <v>8.9</v>
      </c>
      <c r="E10" s="119">
        <f>分省辖市!E20</f>
        <v>4.9</v>
      </c>
      <c r="F10" s="119">
        <f>分省辖市!F20</f>
        <v>-0.7</v>
      </c>
      <c r="G10" s="116">
        <f>分省辖市!G20</f>
        <v>646.87</v>
      </c>
      <c r="H10" s="119">
        <f>分省辖市!H20</f>
        <v>3.4</v>
      </c>
      <c r="I10" s="116">
        <f>分省辖市!I20</f>
        <v>70.81</v>
      </c>
      <c r="J10" s="119">
        <f>分省辖市!J20</f>
        <v>4.7</v>
      </c>
      <c r="K10" s="116">
        <f>分省辖市!K20</f>
        <v>45.02</v>
      </c>
      <c r="L10" s="119">
        <f>分省辖市!L20</f>
        <v>-7.3</v>
      </c>
      <c r="M10" s="116">
        <f>分省辖市!M20</f>
        <v>287.35</v>
      </c>
      <c r="N10" s="119">
        <f>分省辖市!N20</f>
        <v>0.2</v>
      </c>
      <c r="O10" s="116">
        <f>分省辖市!O20</f>
        <v>9385.44</v>
      </c>
      <c r="P10" s="116">
        <f>分省辖市!P20</f>
        <v>8.88</v>
      </c>
      <c r="Q10" s="116">
        <f>分省辖市!Q20</f>
        <v>4887.9</v>
      </c>
      <c r="R10" s="117">
        <f>分省辖市!R20</f>
        <v>1.09</v>
      </c>
      <c r="T10" s="118"/>
      <c r="U10" s="118"/>
      <c r="V10" s="118"/>
      <c r="W10" s="118"/>
    </row>
    <row r="11" s="98" customFormat="1" ht="27" customHeight="1" spans="1:23 16377:16377">
      <c r="A11" s="110" t="s">
        <v>59</v>
      </c>
      <c r="B11" s="116">
        <f>分省辖市!B23</f>
        <v>902.21</v>
      </c>
      <c r="C11" s="119">
        <f>分省辖市!C23</f>
        <v>5.5</v>
      </c>
      <c r="D11" s="119">
        <f>分省辖市!D23</f>
        <v>6.9</v>
      </c>
      <c r="E11" s="119">
        <f>分省辖市!E23</f>
        <v>-3.6</v>
      </c>
      <c r="F11" s="119">
        <f>分省辖市!F23</f>
        <v>12</v>
      </c>
      <c r="G11" s="116">
        <f>分省辖市!G23</f>
        <v>606.84</v>
      </c>
      <c r="H11" s="119">
        <f>分省辖市!H23</f>
        <v>4</v>
      </c>
      <c r="I11" s="116">
        <f>分省辖市!I23</f>
        <v>70.7</v>
      </c>
      <c r="J11" s="119">
        <f>分省辖市!J23</f>
        <v>7.7</v>
      </c>
      <c r="K11" s="116">
        <f>分省辖市!K23</f>
        <v>36.85</v>
      </c>
      <c r="L11" s="119">
        <f>分省辖市!L23</f>
        <v>1.7</v>
      </c>
      <c r="M11" s="116">
        <f>分省辖市!M23</f>
        <v>197.21</v>
      </c>
      <c r="N11" s="119">
        <f>分省辖市!N23</f>
        <v>-2.8</v>
      </c>
      <c r="O11" s="116">
        <f>分省辖市!O23</f>
        <v>7255.24</v>
      </c>
      <c r="P11" s="116">
        <f>分省辖市!P23</f>
        <v>8.04</v>
      </c>
      <c r="Q11" s="116">
        <f>分省辖市!Q23</f>
        <v>3205.13</v>
      </c>
      <c r="R11" s="117">
        <f>分省辖市!R23</f>
        <v>4.97</v>
      </c>
      <c r="T11" s="118"/>
      <c r="U11" s="118"/>
      <c r="V11" s="118"/>
      <c r="W11" s="118"/>
    </row>
    <row r="12" s="98" customFormat="1" ht="27" customHeight="1" spans="1:23 16377:16377">
      <c r="A12" s="121" t="s">
        <v>50</v>
      </c>
      <c r="B12" s="122">
        <f>分省辖市!B14</f>
        <v>885.84</v>
      </c>
      <c r="C12" s="123">
        <f>分省辖市!C14</f>
        <v>6.5</v>
      </c>
      <c r="D12" s="123">
        <f>分省辖市!D14</f>
        <v>8</v>
      </c>
      <c r="E12" s="123">
        <f>分省辖市!E14</f>
        <v>0</v>
      </c>
      <c r="F12" s="123">
        <f>分省辖市!F14</f>
        <v>10</v>
      </c>
      <c r="G12" s="122">
        <f>分省辖市!G14</f>
        <v>391.42</v>
      </c>
      <c r="H12" s="123">
        <f>分省辖市!H14</f>
        <v>3.5</v>
      </c>
      <c r="I12" s="122">
        <f>分省辖市!I14</f>
        <v>67.17</v>
      </c>
      <c r="J12" s="123">
        <f>分省辖市!J14</f>
        <v>0.6</v>
      </c>
      <c r="K12" s="122">
        <f>分省辖市!K14</f>
        <v>40.42</v>
      </c>
      <c r="L12" s="123">
        <f>分省辖市!L14</f>
        <v>-8.1</v>
      </c>
      <c r="M12" s="122">
        <f>分省辖市!M14</f>
        <v>128.32</v>
      </c>
      <c r="N12" s="123">
        <f>分省辖市!N14</f>
        <v>5.2</v>
      </c>
      <c r="O12" s="122">
        <f>分省辖市!O14</f>
        <v>6539.57</v>
      </c>
      <c r="P12" s="122">
        <f>分省辖市!P14</f>
        <v>8.7</v>
      </c>
      <c r="Q12" s="122">
        <f>分省辖市!Q14</f>
        <v>4183.79</v>
      </c>
      <c r="R12" s="124">
        <f>分省辖市!R14</f>
        <v>7.69</v>
      </c>
      <c r="T12" s="118"/>
      <c r="U12" s="118"/>
      <c r="V12" s="118"/>
      <c r="W12" s="118"/>
    </row>
    <row r="13" s="98" customFormat="1" ht="27" customHeight="1" spans="1:23 16377:16377">
      <c r="A13" s="110" t="s">
        <v>53</v>
      </c>
      <c r="B13" s="116">
        <f>分省辖市!B17</f>
        <v>865.14</v>
      </c>
      <c r="C13" s="119">
        <f>分省辖市!C17</f>
        <v>6.4</v>
      </c>
      <c r="D13" s="119">
        <f>分省辖市!D17</f>
        <v>8.5</v>
      </c>
      <c r="E13" s="119">
        <f>分省辖市!E17</f>
        <v>8.4</v>
      </c>
      <c r="F13" s="119">
        <f>分省辖市!F17</f>
        <v>-2.9</v>
      </c>
      <c r="G13" s="116">
        <f>分省辖市!G17</f>
        <v>539.39</v>
      </c>
      <c r="H13" s="119">
        <f>分省辖市!H17</f>
        <v>4.4</v>
      </c>
      <c r="I13" s="116">
        <f>分省辖市!I17</f>
        <v>58.16</v>
      </c>
      <c r="J13" s="119">
        <f>分省辖市!J17</f>
        <v>4.1</v>
      </c>
      <c r="K13" s="116">
        <f>分省辖市!K17</f>
        <v>32.98</v>
      </c>
      <c r="L13" s="119">
        <f>分省辖市!L17</f>
        <v>-12.4</v>
      </c>
      <c r="M13" s="116">
        <f>分省辖市!M17</f>
        <v>86.58</v>
      </c>
      <c r="N13" s="119">
        <f>分省辖市!N17</f>
        <v>-5.5</v>
      </c>
      <c r="O13" s="116">
        <f>分省辖市!O17</f>
        <v>4450.48</v>
      </c>
      <c r="P13" s="116">
        <f>分省辖市!P17</f>
        <v>8.37</v>
      </c>
      <c r="Q13" s="116">
        <f>分省辖市!Q17</f>
        <v>3260.22</v>
      </c>
      <c r="R13" s="117">
        <f>分省辖市!R17</f>
        <v>3.96</v>
      </c>
      <c r="T13" s="118"/>
      <c r="U13" s="118"/>
      <c r="V13" s="118"/>
      <c r="W13" s="118"/>
    </row>
    <row r="14" s="97" customFormat="1" ht="27" customHeight="1" spans="1:23 16377:16377">
      <c r="A14" s="110" t="s">
        <v>60</v>
      </c>
      <c r="B14" s="116">
        <f>分省辖市!B24</f>
        <v>843.52</v>
      </c>
      <c r="C14" s="119">
        <f>分省辖市!C24</f>
        <v>5.2</v>
      </c>
      <c r="D14" s="119">
        <f>分省辖市!D24</f>
        <v>8.7</v>
      </c>
      <c r="E14" s="119">
        <f>分省辖市!E24</f>
        <v>1.2</v>
      </c>
      <c r="F14" s="119">
        <f>分省辖市!F24</f>
        <v>-11.3</v>
      </c>
      <c r="G14" s="116">
        <f>分省辖市!G24</f>
        <v>393.74</v>
      </c>
      <c r="H14" s="119">
        <f>分省辖市!H24</f>
        <v>2.6</v>
      </c>
      <c r="I14" s="116">
        <f>分省辖市!I24</f>
        <v>78.34</v>
      </c>
      <c r="J14" s="119">
        <f>分省辖市!J24</f>
        <v>3.6</v>
      </c>
      <c r="K14" s="116">
        <f>分省辖市!K24</f>
        <v>39.98</v>
      </c>
      <c r="L14" s="119">
        <f>分省辖市!L24</f>
        <v>-7.2</v>
      </c>
      <c r="M14" s="116">
        <f>分省辖市!M24</f>
        <v>272.28</v>
      </c>
      <c r="N14" s="119">
        <f>分省辖市!N24</f>
        <v>-3.2</v>
      </c>
      <c r="O14" s="116">
        <f>分省辖市!O24</f>
        <v>6917.39</v>
      </c>
      <c r="P14" s="116">
        <f>分省辖市!P24</f>
        <v>8.03</v>
      </c>
      <c r="Q14" s="116">
        <f>分省辖市!Q24</f>
        <v>3289.51</v>
      </c>
      <c r="R14" s="117">
        <f>分省辖市!R24</f>
        <v>-0.55</v>
      </c>
      <c r="T14" s="118"/>
      <c r="U14" s="118"/>
      <c r="V14" s="118"/>
      <c r="W14" s="118"/>
    </row>
    <row r="15" s="97" customFormat="1" ht="27" customHeight="1" spans="1:23 16377:16377">
      <c r="A15" s="110" t="s">
        <v>57</v>
      </c>
      <c r="B15" s="116">
        <f>分省辖市!B21</f>
        <v>841.6</v>
      </c>
      <c r="C15" s="119">
        <f>分省辖市!C21</f>
        <v>6.6</v>
      </c>
      <c r="D15" s="119">
        <f>分省辖市!D21</f>
        <v>8.1</v>
      </c>
      <c r="E15" s="119">
        <f>分省辖市!E21</f>
        <v>4.6</v>
      </c>
      <c r="F15" s="119">
        <f>分省辖市!F21</f>
        <v>-7.4</v>
      </c>
      <c r="G15" s="116">
        <f>分省辖市!G21</f>
        <v>442.26</v>
      </c>
      <c r="H15" s="119">
        <f>分省辖市!H21</f>
        <v>3.2</v>
      </c>
      <c r="I15" s="116">
        <f>分省辖市!I21</f>
        <v>67.26</v>
      </c>
      <c r="J15" s="119">
        <f>分省辖市!J21</f>
        <v>6.1</v>
      </c>
      <c r="K15" s="116">
        <f>分省辖市!K21</f>
        <v>36.18</v>
      </c>
      <c r="L15" s="119">
        <f>分省辖市!L21</f>
        <v>2.2</v>
      </c>
      <c r="M15" s="116">
        <f>分省辖市!M21</f>
        <v>187.43</v>
      </c>
      <c r="N15" s="119">
        <f>分省辖市!N21</f>
        <v>2.8</v>
      </c>
      <c r="O15" s="116">
        <f>分省辖市!O21</f>
        <v>6721.28</v>
      </c>
      <c r="P15" s="116">
        <f>分省辖市!P21</f>
        <v>9.29</v>
      </c>
      <c r="Q15" s="116">
        <f>分省辖市!Q21</f>
        <v>3546.81</v>
      </c>
      <c r="R15" s="117">
        <f>分省辖市!R21</f>
        <v>6.24</v>
      </c>
      <c r="T15" s="118"/>
      <c r="U15" s="118"/>
      <c r="V15" s="118"/>
      <c r="W15" s="118"/>
    </row>
    <row r="16" s="97" customFormat="1" ht="30" customHeight="1" spans="1:23 16377:16377">
      <c r="A16" s="125" t="s">
        <v>69</v>
      </c>
      <c r="B16" s="114">
        <f>RANK(B12,B8:B15)</f>
        <v>5</v>
      </c>
      <c r="C16" s="114">
        <f t="shared" ref="B16:R16" si="0">RANK(C12,C8:C15)</f>
        <v>2</v>
      </c>
      <c r="D16" s="114">
        <f t="shared" si="0"/>
        <v>7</v>
      </c>
      <c r="E16" s="114">
        <f t="shared" si="0"/>
        <v>6</v>
      </c>
      <c r="F16" s="114">
        <f t="shared" si="0"/>
        <v>2</v>
      </c>
      <c r="G16" s="114">
        <f t="shared" si="0"/>
        <v>8</v>
      </c>
      <c r="H16" s="114">
        <f t="shared" si="0"/>
        <v>3</v>
      </c>
      <c r="I16" s="114">
        <f t="shared" si="0"/>
        <v>7</v>
      </c>
      <c r="J16" s="114">
        <f t="shared" si="0"/>
        <v>7</v>
      </c>
      <c r="K16" s="114">
        <f t="shared" si="0"/>
        <v>4</v>
      </c>
      <c r="L16" s="114">
        <f t="shared" si="0"/>
        <v>7</v>
      </c>
      <c r="M16" s="114">
        <f t="shared" si="0"/>
        <v>7</v>
      </c>
      <c r="N16" s="114">
        <f t="shared" si="0"/>
        <v>1</v>
      </c>
      <c r="O16" s="114">
        <f t="shared" si="0"/>
        <v>7</v>
      </c>
      <c r="P16" s="114">
        <f t="shared" si="0"/>
        <v>3</v>
      </c>
      <c r="Q16" s="114">
        <f t="shared" si="0"/>
        <v>4</v>
      </c>
      <c r="R16" s="126">
        <f t="shared" si="0"/>
        <v>1</v>
      </c>
    </row>
    <row r="17" s="97" customFormat="1" ht="30" customHeight="1" spans="1:18">
      <c r="A17" s="127" t="s">
        <v>8</v>
      </c>
      <c r="B17" s="128">
        <f>分省辖市!B26</f>
        <v>5</v>
      </c>
      <c r="C17" s="128">
        <f>分省辖市!C26</f>
        <v>3</v>
      </c>
      <c r="D17" s="128">
        <f>分省辖市!D26</f>
        <v>12</v>
      </c>
      <c r="E17" s="128">
        <f>分省辖市!E26</f>
        <v>15</v>
      </c>
      <c r="F17" s="128">
        <f>分省辖市!F26</f>
        <v>3</v>
      </c>
      <c r="G17" s="128">
        <f>分省辖市!G26</f>
        <v>9</v>
      </c>
      <c r="H17" s="128">
        <f>分省辖市!H26</f>
        <v>10</v>
      </c>
      <c r="I17" s="128">
        <f>分省辖市!I26</f>
        <v>8</v>
      </c>
      <c r="J17" s="128">
        <f>分省辖市!J26</f>
        <v>15</v>
      </c>
      <c r="K17" s="128">
        <f>分省辖市!K26</f>
        <v>6</v>
      </c>
      <c r="L17" s="128">
        <f>分省辖市!L26</f>
        <v>15</v>
      </c>
      <c r="M17" s="128">
        <f>分省辖市!M26</f>
        <v>8</v>
      </c>
      <c r="N17" s="128">
        <f>分省辖市!N26</f>
        <v>1</v>
      </c>
      <c r="O17" s="128">
        <f>分省辖市!O26</f>
        <v>8</v>
      </c>
      <c r="P17" s="128">
        <f>分省辖市!P26</f>
        <v>6</v>
      </c>
      <c r="Q17" s="128">
        <f>分省辖市!Q26</f>
        <v>4</v>
      </c>
      <c r="R17" s="129">
        <f>分省辖市!R26</f>
        <v>3</v>
      </c>
    </row>
    <row r="18" s="97" customFormat="1" spans="1:18">
      <c r="A18" s="130" t="s">
        <v>63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</row>
    <row r="25" s="97" customFormat="1" spans="1:18">
      <c r="K25" s="131"/>
      <c r="L25" s="131"/>
    </row>
  </sheetData>
  <mergeCells count="16">
    <mergeCell ref="B2:R2"/>
    <mergeCell ref="B3:H3"/>
    <mergeCell ref="I3:R3"/>
    <mergeCell ref="A18:R18"/>
    <mergeCell ref="A2:A3"/>
    <mergeCell ref="A4:A6"/>
    <mergeCell ref="D4:D5"/>
    <mergeCell ref="E4:E5"/>
    <mergeCell ref="F4:F5"/>
    <mergeCell ref="B4:C5"/>
    <mergeCell ref="G4:H5"/>
    <mergeCell ref="I4:J5"/>
    <mergeCell ref="K4:L5"/>
    <mergeCell ref="M4:N5"/>
    <mergeCell ref="O4:P5"/>
    <mergeCell ref="Q4:R5"/>
  </mergeCells>
  <pageMargins left="0.739583333333333" right="0.739583333333333" top="0.739583333333333" bottom="0.739583333333333" header="0.5" footer="0.5"/>
  <pageSetup paperSize="9" scale="8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S40"/>
  <sheetViews>
    <sheetView workbookViewId="0">
      <pane xSplit="1" ySplit="7" topLeftCell="B8" activePane="bottomRight" state="frozen"/>
      <selection/>
      <selection pane="topRight"/>
      <selection pane="bottomLeft"/>
      <selection pane="bottomRight" activeCell="Q28" sqref="Q28"/>
    </sheetView>
  </sheetViews>
  <sheetFormatPr defaultColWidth="9" defaultRowHeight="13.5"/>
  <cols>
    <col min="1" max="1" width="10.25" style="4" customWidth="1"/>
    <col min="2" max="2" width="7.38333333333333" style="4" customWidth="1"/>
    <col min="3" max="3" width="6.425" style="5" customWidth="1"/>
    <col min="4" max="4" width="6.425" style="6" customWidth="1"/>
    <col min="5" max="5" width="6.425" style="5" customWidth="1"/>
    <col min="6" max="6" width="7.38333333333333" style="4" customWidth="1"/>
    <col min="7" max="7" width="6.425" style="5" customWidth="1"/>
    <col min="8" max="8" width="6.425" style="6" customWidth="1"/>
    <col min="9" max="9" width="6.425" style="5" customWidth="1"/>
    <col min="10" max="10" width="6.425" style="7" customWidth="1"/>
    <col min="11" max="14" width="6.425" style="2" customWidth="1"/>
    <col min="15" max="15" width="7.375" style="2" customWidth="1"/>
    <col min="16" max="16" width="6.425" style="2" customWidth="1"/>
    <col min="17" max="17" width="7.875" style="2" customWidth="1"/>
    <col min="18" max="19" width="6.425" style="2" customWidth="1"/>
    <col min="20" max="20" width="8.875" style="7" customWidth="1"/>
    <col min="21" max="21" width="6.25" style="2" customWidth="1"/>
    <col min="22" max="22" width="7.63333333333333" style="2" customWidth="1"/>
    <col min="23" max="25" width="6.025" style="2" customWidth="1"/>
    <col min="26" max="26" width="8.5" style="2" customWidth="1"/>
    <col min="27" max="27" width="5.63333333333333" style="2" customWidth="1"/>
    <col min="28" max="28" width="6.025" style="2" customWidth="1"/>
    <col min="29" max="29" width="5.63333333333333" style="2" customWidth="1"/>
    <col min="30" max="30" width="9.125" style="8" customWidth="1"/>
    <col min="31" max="31" width="5.63333333333333" style="2" customWidth="1"/>
    <col min="32" max="32" width="6.025" style="2" customWidth="1"/>
    <col min="33" max="33" width="5.63333333333333" style="2" customWidth="1"/>
    <col min="34" max="34" width="6.75" style="2" customWidth="1"/>
    <col min="35" max="35" width="5.63333333333333" style="2" customWidth="1"/>
    <col min="36" max="36" width="6.025" style="7" customWidth="1"/>
    <col min="37" max="37" width="5.63333333333333" style="2" customWidth="1"/>
    <col min="38" max="38" width="7.5" style="4" customWidth="1"/>
    <col min="39" max="39" width="5.63333333333333" style="5" customWidth="1"/>
    <col min="40" max="40" width="5.63333333333333" style="6" customWidth="1"/>
    <col min="41" max="41" width="5.63333333333333" style="5" customWidth="1"/>
    <col min="42" max="42" width="7.63333333333333" style="4" customWidth="1"/>
    <col min="43" max="43" width="5.63333333333333" style="5" customWidth="1"/>
    <col min="44" max="44" width="5.63333333333333" style="6" customWidth="1"/>
    <col min="45" max="45" width="5.63333333333333" style="5" customWidth="1"/>
    <col min="46" max="46" width="6.75" style="2" customWidth="1"/>
    <col min="47" max="47" width="5.63333333333333" style="2" customWidth="1"/>
    <col min="48" max="48" width="5.63333333333333" style="8" customWidth="1"/>
    <col min="49" max="49" width="5.63333333333333" style="2" customWidth="1"/>
    <col min="50" max="50" width="6.75" style="9" customWidth="1"/>
    <col min="51" max="53" width="5.63333333333333" style="9" customWidth="1"/>
    <col min="54" max="54" width="6.75" style="9" customWidth="1"/>
    <col min="55" max="57" width="5.63333333333333" style="9" customWidth="1"/>
    <col min="58" max="233" width="9" style="9" customWidth="1"/>
    <col min="234" max="16384" width="9" style="9"/>
  </cols>
  <sheetData>
    <row r="1" ht="14.25" spans="1:227">
      <c r="A1" s="10" t="s">
        <v>0</v>
      </c>
      <c r="T1" s="2"/>
      <c r="AJ1" s="2"/>
      <c r="AL1" s="2"/>
      <c r="AM1" s="11"/>
      <c r="AN1" s="8"/>
      <c r="AO1" s="11"/>
      <c r="AP1" s="2"/>
      <c r="AQ1" s="11"/>
      <c r="AR1" s="8"/>
      <c r="AS1" s="11"/>
      <c r="AX1" s="2"/>
      <c r="AY1" s="2"/>
      <c r="AZ1" s="2"/>
      <c r="BA1" s="2"/>
      <c r="BB1" s="2"/>
      <c r="BC1" s="2"/>
      <c r="BD1" s="2"/>
      <c r="BE1" s="2"/>
    </row>
    <row r="2" s="1" customFormat="1" ht="20.25" spans="1:227">
      <c r="A2" s="12" t="s">
        <v>70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3" t="s">
        <v>71</v>
      </c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 t="s">
        <v>72</v>
      </c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</row>
    <row r="3" s="2" customFormat="1" ht="14.25" spans="1:227">
      <c r="A3" s="14" t="s">
        <v>66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5" t="s">
        <v>66</v>
      </c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 t="s">
        <v>30</v>
      </c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="2" customFormat="1" spans="1:227">
      <c r="A4" s="16"/>
      <c r="B4" s="17" t="s">
        <v>11</v>
      </c>
      <c r="C4" s="18"/>
      <c r="D4" s="18"/>
      <c r="E4" s="18"/>
      <c r="F4" s="17" t="s">
        <v>73</v>
      </c>
      <c r="G4" s="18"/>
      <c r="H4" s="18"/>
      <c r="I4" s="18"/>
      <c r="J4" s="17" t="s">
        <v>74</v>
      </c>
      <c r="K4" s="17"/>
      <c r="L4" s="17"/>
      <c r="M4" s="17"/>
      <c r="N4" s="17"/>
      <c r="O4" s="17"/>
      <c r="P4" s="17"/>
      <c r="Q4" s="17"/>
      <c r="R4" s="19" t="s">
        <v>75</v>
      </c>
      <c r="S4" s="20"/>
      <c r="T4" s="21" t="s">
        <v>68</v>
      </c>
      <c r="U4" s="19"/>
      <c r="V4" s="17" t="s">
        <v>18</v>
      </c>
      <c r="W4" s="17"/>
      <c r="X4" s="17"/>
      <c r="Y4" s="17"/>
      <c r="Z4" s="19" t="s">
        <v>76</v>
      </c>
      <c r="AA4" s="19"/>
      <c r="AB4" s="19"/>
      <c r="AC4" s="19"/>
      <c r="AD4" s="19" t="s">
        <v>36</v>
      </c>
      <c r="AE4" s="19"/>
      <c r="AF4" s="19"/>
      <c r="AG4" s="19"/>
      <c r="AH4" s="17" t="s">
        <v>77</v>
      </c>
      <c r="AI4" s="17"/>
      <c r="AJ4" s="17"/>
      <c r="AK4" s="22"/>
      <c r="AL4" s="17" t="s">
        <v>38</v>
      </c>
      <c r="AM4" s="23"/>
      <c r="AN4" s="24"/>
      <c r="AO4" s="23"/>
      <c r="AP4" s="19" t="s">
        <v>39</v>
      </c>
      <c r="AQ4" s="23"/>
      <c r="AR4" s="24"/>
      <c r="AS4" s="23"/>
      <c r="AT4" s="23" t="s">
        <v>78</v>
      </c>
      <c r="AU4" s="19"/>
      <c r="AV4" s="24"/>
      <c r="AW4" s="19"/>
      <c r="AX4" s="25" t="s">
        <v>79</v>
      </c>
      <c r="AY4" s="26"/>
      <c r="AZ4" s="27"/>
      <c r="BA4" s="26"/>
      <c r="BB4" s="25" t="s">
        <v>80</v>
      </c>
      <c r="BC4" s="26"/>
      <c r="BD4" s="27"/>
      <c r="BE4" s="28"/>
      <c r="HS4" s="9"/>
    </row>
    <row r="5" s="2" customFormat="1" spans="1:227">
      <c r="A5" s="29"/>
      <c r="B5" s="30"/>
      <c r="C5" s="30"/>
      <c r="D5" s="30"/>
      <c r="E5" s="30"/>
      <c r="F5" s="30"/>
      <c r="G5" s="30"/>
      <c r="H5" s="30"/>
      <c r="I5" s="30"/>
      <c r="J5" s="31" t="s">
        <v>81</v>
      </c>
      <c r="K5" s="31"/>
      <c r="L5" s="31" t="s">
        <v>82</v>
      </c>
      <c r="M5" s="31"/>
      <c r="N5" s="32" t="s">
        <v>83</v>
      </c>
      <c r="O5" s="32"/>
      <c r="P5" s="32" t="s">
        <v>84</v>
      </c>
      <c r="Q5" s="32"/>
      <c r="R5" s="33"/>
      <c r="S5" s="34"/>
      <c r="T5" s="35"/>
      <c r="U5" s="33"/>
      <c r="V5" s="31"/>
      <c r="W5" s="31"/>
      <c r="X5" s="31"/>
      <c r="Y5" s="31"/>
      <c r="Z5" s="33"/>
      <c r="AA5" s="33"/>
      <c r="AB5" s="33"/>
      <c r="AC5" s="33"/>
      <c r="AD5" s="33"/>
      <c r="AE5" s="33"/>
      <c r="AF5" s="33"/>
      <c r="AG5" s="33"/>
      <c r="AH5" s="31"/>
      <c r="AI5" s="31"/>
      <c r="AJ5" s="31"/>
      <c r="AK5" s="36"/>
      <c r="AL5" s="31"/>
      <c r="AM5" s="37"/>
      <c r="AN5" s="38"/>
      <c r="AO5" s="37"/>
      <c r="AP5" s="33"/>
      <c r="AQ5" s="37"/>
      <c r="AR5" s="38"/>
      <c r="AS5" s="37"/>
      <c r="AT5" s="37"/>
      <c r="AU5" s="33"/>
      <c r="AV5" s="38"/>
      <c r="AW5" s="33"/>
      <c r="AX5" s="39"/>
      <c r="AY5" s="40"/>
      <c r="AZ5" s="41"/>
      <c r="BA5" s="40"/>
      <c r="BB5" s="39"/>
      <c r="BC5" s="40"/>
      <c r="BD5" s="41"/>
      <c r="BE5" s="42"/>
      <c r="HS5" s="9"/>
    </row>
    <row r="6" s="2" customFormat="1" spans="1:227">
      <c r="A6" s="29"/>
      <c r="B6" s="33" t="s">
        <v>41</v>
      </c>
      <c r="C6" s="37" t="s">
        <v>85</v>
      </c>
      <c r="D6" s="38" t="s">
        <v>42</v>
      </c>
      <c r="E6" s="37" t="s">
        <v>85</v>
      </c>
      <c r="F6" s="33" t="s">
        <v>41</v>
      </c>
      <c r="G6" s="37" t="s">
        <v>85</v>
      </c>
      <c r="H6" s="38" t="s">
        <v>42</v>
      </c>
      <c r="I6" s="37" t="s">
        <v>85</v>
      </c>
      <c r="J6" s="31" t="s">
        <v>42</v>
      </c>
      <c r="K6" s="31" t="s">
        <v>85</v>
      </c>
      <c r="L6" s="31" t="s">
        <v>42</v>
      </c>
      <c r="M6" s="31" t="s">
        <v>85</v>
      </c>
      <c r="N6" s="31" t="s">
        <v>42</v>
      </c>
      <c r="O6" s="31" t="s">
        <v>85</v>
      </c>
      <c r="P6" s="31" t="s">
        <v>42</v>
      </c>
      <c r="Q6" s="31" t="s">
        <v>85</v>
      </c>
      <c r="R6" s="33" t="s">
        <v>42</v>
      </c>
      <c r="S6" s="34" t="s">
        <v>85</v>
      </c>
      <c r="T6" s="35" t="s">
        <v>42</v>
      </c>
      <c r="U6" s="33" t="s">
        <v>85</v>
      </c>
      <c r="V6" s="31" t="s">
        <v>41</v>
      </c>
      <c r="W6" s="31" t="s">
        <v>85</v>
      </c>
      <c r="X6" s="31" t="s">
        <v>42</v>
      </c>
      <c r="Y6" s="31" t="s">
        <v>85</v>
      </c>
      <c r="Z6" s="33" t="s">
        <v>41</v>
      </c>
      <c r="AA6" s="33" t="s">
        <v>85</v>
      </c>
      <c r="AB6" s="33" t="s">
        <v>42</v>
      </c>
      <c r="AC6" s="33" t="s">
        <v>85</v>
      </c>
      <c r="AD6" s="33" t="s">
        <v>41</v>
      </c>
      <c r="AE6" s="33" t="s">
        <v>85</v>
      </c>
      <c r="AF6" s="33" t="s">
        <v>42</v>
      </c>
      <c r="AG6" s="33" t="s">
        <v>85</v>
      </c>
      <c r="AH6" s="33" t="s">
        <v>41</v>
      </c>
      <c r="AI6" s="33" t="s">
        <v>85</v>
      </c>
      <c r="AJ6" s="33" t="s">
        <v>42</v>
      </c>
      <c r="AK6" s="34" t="s">
        <v>85</v>
      </c>
      <c r="AL6" s="33" t="s">
        <v>41</v>
      </c>
      <c r="AM6" s="37" t="s">
        <v>85</v>
      </c>
      <c r="AN6" s="38" t="s">
        <v>42</v>
      </c>
      <c r="AO6" s="37" t="s">
        <v>85</v>
      </c>
      <c r="AP6" s="33" t="s">
        <v>41</v>
      </c>
      <c r="AQ6" s="37" t="s">
        <v>85</v>
      </c>
      <c r="AR6" s="38" t="s">
        <v>42</v>
      </c>
      <c r="AS6" s="37" t="s">
        <v>85</v>
      </c>
      <c r="AT6" s="37" t="s">
        <v>41</v>
      </c>
      <c r="AU6" s="33" t="s">
        <v>85</v>
      </c>
      <c r="AV6" s="38" t="s">
        <v>42</v>
      </c>
      <c r="AW6" s="33" t="s">
        <v>85</v>
      </c>
      <c r="AX6" s="37" t="s">
        <v>41</v>
      </c>
      <c r="AY6" s="33" t="s">
        <v>85</v>
      </c>
      <c r="AZ6" s="38" t="s">
        <v>42</v>
      </c>
      <c r="BA6" s="33" t="s">
        <v>85</v>
      </c>
      <c r="BB6" s="37" t="s">
        <v>41</v>
      </c>
      <c r="BC6" s="33" t="s">
        <v>85</v>
      </c>
      <c r="BD6" s="38" t="s">
        <v>42</v>
      </c>
      <c r="BE6" s="34" t="s">
        <v>85</v>
      </c>
    </row>
    <row r="7" s="3" customFormat="1" ht="18" customHeight="1" spans="1:227">
      <c r="A7" s="43" t="s">
        <v>7</v>
      </c>
      <c r="B7" s="44">
        <f>分省辖市!B14</f>
        <v>885.84</v>
      </c>
      <c r="C7" s="45" t="s">
        <v>13</v>
      </c>
      <c r="D7" s="46">
        <f>分省辖市!C14</f>
        <v>6.5</v>
      </c>
      <c r="E7" s="45" t="s">
        <v>13</v>
      </c>
      <c r="F7" s="47">
        <v>473.11</v>
      </c>
      <c r="G7" s="45" t="s">
        <v>13</v>
      </c>
      <c r="H7" s="46">
        <v>8.3</v>
      </c>
      <c r="I7" s="45" t="s">
        <v>13</v>
      </c>
      <c r="J7" s="48">
        <v>8</v>
      </c>
      <c r="K7" s="49" t="s">
        <v>13</v>
      </c>
      <c r="L7" s="46">
        <v>11.7</v>
      </c>
      <c r="M7" s="49" t="s">
        <v>13</v>
      </c>
      <c r="N7" s="50">
        <v>8.4</v>
      </c>
      <c r="O7" s="49" t="s">
        <v>13</v>
      </c>
      <c r="P7" s="46">
        <v>21.1</v>
      </c>
      <c r="Q7" s="49" t="s">
        <v>13</v>
      </c>
      <c r="R7" s="46">
        <v>0</v>
      </c>
      <c r="S7" s="51" t="s">
        <v>13</v>
      </c>
      <c r="T7" s="52">
        <v>10</v>
      </c>
      <c r="U7" s="49" t="s">
        <v>13</v>
      </c>
      <c r="V7" s="49">
        <f>分省辖市!G14</f>
        <v>391.42</v>
      </c>
      <c r="W7" s="49" t="s">
        <v>13</v>
      </c>
      <c r="X7" s="46">
        <f>分省辖市!H14</f>
        <v>3.5</v>
      </c>
      <c r="Y7" s="49" t="s">
        <v>13</v>
      </c>
      <c r="Z7" s="49">
        <f>分省辖市!I14</f>
        <v>67.17</v>
      </c>
      <c r="AA7" s="49" t="s">
        <v>13</v>
      </c>
      <c r="AB7" s="48">
        <f>分省辖市!J14</f>
        <v>0.6</v>
      </c>
      <c r="AC7" s="49" t="s">
        <v>13</v>
      </c>
      <c r="AD7" s="49">
        <f>分省辖市!K14</f>
        <v>40.42</v>
      </c>
      <c r="AE7" s="49" t="s">
        <v>13</v>
      </c>
      <c r="AF7" s="48">
        <f>分省辖市!L14</f>
        <v>-8.1</v>
      </c>
      <c r="AG7" s="49" t="s">
        <v>13</v>
      </c>
      <c r="AH7" s="49">
        <f>分省辖市!M14</f>
        <v>128.32</v>
      </c>
      <c r="AI7" s="51" t="s">
        <v>13</v>
      </c>
      <c r="AJ7" s="46">
        <f>分省辖市!N14</f>
        <v>5.2</v>
      </c>
      <c r="AK7" s="51" t="s">
        <v>13</v>
      </c>
      <c r="AL7" s="47">
        <f>分省辖市!O14</f>
        <v>6539.57</v>
      </c>
      <c r="AM7" s="53" t="s">
        <v>13</v>
      </c>
      <c r="AN7" s="46">
        <f>分省辖市!P14</f>
        <v>8.7</v>
      </c>
      <c r="AO7" s="53" t="s">
        <v>13</v>
      </c>
      <c r="AP7" s="49">
        <f>分省辖市!Q14</f>
        <v>4183.79</v>
      </c>
      <c r="AQ7" s="53" t="s">
        <v>13</v>
      </c>
      <c r="AR7" s="54">
        <f>分省辖市!R14</f>
        <v>7.7</v>
      </c>
      <c r="AS7" s="53" t="s">
        <v>13</v>
      </c>
      <c r="AT7" s="55">
        <v>33277</v>
      </c>
      <c r="AU7" s="53" t="s">
        <v>13</v>
      </c>
      <c r="AV7" s="46">
        <v>4.2</v>
      </c>
      <c r="AW7" s="53" t="s">
        <v>13</v>
      </c>
      <c r="AX7" s="45">
        <v>42644</v>
      </c>
      <c r="AY7" s="49" t="s">
        <v>13</v>
      </c>
      <c r="AZ7" s="46">
        <v>3.5</v>
      </c>
      <c r="BA7" s="49" t="s">
        <v>13</v>
      </c>
      <c r="BB7" s="45">
        <v>24111</v>
      </c>
      <c r="BC7" s="49" t="s">
        <v>13</v>
      </c>
      <c r="BD7" s="46">
        <v>5.5</v>
      </c>
      <c r="BE7" s="51" t="s">
        <v>13</v>
      </c>
    </row>
    <row r="8" s="2" customFormat="1" ht="18" customHeight="1" spans="1:227">
      <c r="A8" s="29" t="s">
        <v>86</v>
      </c>
      <c r="B8" s="56">
        <v>80.6</v>
      </c>
      <c r="C8" s="57">
        <f t="shared" ref="C8:C22" si="0">RANK(B8,B$8:B$22)</f>
        <v>3</v>
      </c>
      <c r="D8" s="58">
        <v>8</v>
      </c>
      <c r="E8" s="57">
        <f t="shared" ref="E8:E22" si="1">RANK(D8,D$8:D$22)</f>
        <v>1</v>
      </c>
      <c r="F8" s="56">
        <v>70.06</v>
      </c>
      <c r="G8" s="57">
        <f t="shared" ref="G8:G22" si="2">RANK(F8,F$8:F$22)</f>
        <v>2</v>
      </c>
      <c r="H8" s="58">
        <v>8.8</v>
      </c>
      <c r="I8" s="57">
        <f t="shared" ref="I8:I22" si="3">RANK(H8,H$8:H$22)</f>
        <v>8</v>
      </c>
      <c r="J8" s="59">
        <v>9.9</v>
      </c>
      <c r="K8" s="57">
        <f>RANK(J8,J$8:J$22)</f>
        <v>5</v>
      </c>
      <c r="L8" s="60">
        <v>5.1</v>
      </c>
      <c r="M8" s="57">
        <f>RANK(L8,L$8:L$22)</f>
        <v>8</v>
      </c>
      <c r="N8" s="61">
        <v>9.6</v>
      </c>
      <c r="O8" s="57">
        <f t="shared" ref="O8:O22" si="4">RANK(N8,N$8:N$22)</f>
        <v>7</v>
      </c>
      <c r="P8" s="60">
        <v>-3.3</v>
      </c>
      <c r="Q8" s="57">
        <f t="shared" ref="Q8:Q22" si="5">RANK(P8,P$8:P$22)</f>
        <v>9</v>
      </c>
      <c r="R8" s="62">
        <v>9.1</v>
      </c>
      <c r="S8" s="63">
        <f t="shared" ref="S8:S22" si="6">RANK(R8,R$8:R$22)</f>
        <v>9</v>
      </c>
      <c r="T8" s="64">
        <v>10.8</v>
      </c>
      <c r="U8" s="57">
        <f>RANK(T8,T$8:T$22)</f>
        <v>8</v>
      </c>
      <c r="V8" s="65">
        <v>58.8</v>
      </c>
      <c r="W8" s="57">
        <f>RANK(V8,V$8:V$22)</f>
        <v>2</v>
      </c>
      <c r="X8" s="62">
        <v>4.2</v>
      </c>
      <c r="Y8" s="57">
        <f>RANK(X8,X$8:X$22)</f>
        <v>1</v>
      </c>
      <c r="Z8" s="65">
        <v>3.09</v>
      </c>
      <c r="AA8" s="57">
        <f t="shared" ref="AA8:AE8" si="7">RANK(Z8,Z$8:Z$22)</f>
        <v>7</v>
      </c>
      <c r="AB8" s="62">
        <v>1.6</v>
      </c>
      <c r="AC8" s="57">
        <f t="shared" si="7"/>
        <v>9</v>
      </c>
      <c r="AD8" s="65">
        <v>3.05</v>
      </c>
      <c r="AE8" s="57">
        <f t="shared" ref="AE8:AE22" si="8">RANK(AD8,AD$8:AD$22)</f>
        <v>3</v>
      </c>
      <c r="AF8" s="59">
        <v>1.6</v>
      </c>
      <c r="AG8" s="57">
        <f t="shared" ref="AG8:AG22" si="9">RANK(AF8,AF$8:AF$22)</f>
        <v>5</v>
      </c>
      <c r="AH8" s="65">
        <v>2.07</v>
      </c>
      <c r="AI8" s="63">
        <f t="shared" ref="AI8:AI22" si="10">RANK(AH8,AH$8:AH$22)</f>
        <v>10</v>
      </c>
      <c r="AJ8" s="62">
        <v>-16.9</v>
      </c>
      <c r="AK8" s="63">
        <f>RANK(AJ8,AJ$8:AJ$22)</f>
        <v>13</v>
      </c>
      <c r="AL8" s="65" t="s">
        <v>13</v>
      </c>
      <c r="AM8" s="62" t="s">
        <v>13</v>
      </c>
      <c r="AN8" s="62" t="s">
        <v>13</v>
      </c>
      <c r="AO8" s="62" t="s">
        <v>13</v>
      </c>
      <c r="AP8" s="66" t="s">
        <v>13</v>
      </c>
      <c r="AQ8" s="62" t="s">
        <v>13</v>
      </c>
      <c r="AR8" s="62" t="s">
        <v>13</v>
      </c>
      <c r="AS8" s="62" t="s">
        <v>13</v>
      </c>
      <c r="AT8" s="67">
        <v>44030</v>
      </c>
      <c r="AU8" s="63">
        <f>RANK(AT8,AT$8:AT$22)</f>
        <v>3</v>
      </c>
      <c r="AV8" s="60">
        <v>3.3</v>
      </c>
      <c r="AW8" s="63">
        <f>RANK(AV8,AV$8:AV$22)</f>
        <v>14</v>
      </c>
      <c r="AX8" s="68">
        <v>45442</v>
      </c>
      <c r="AY8" s="63">
        <f>RANK(AX8,AX$8:AX$22)</f>
        <v>2</v>
      </c>
      <c r="AZ8" s="62">
        <v>3.2</v>
      </c>
      <c r="BA8" s="63">
        <f t="shared" ref="BA8:BA22" si="11">RANK(AZ8,AZ$8:AZ$22)</f>
        <v>15</v>
      </c>
      <c r="BB8" s="68">
        <v>25429</v>
      </c>
      <c r="BC8" s="63">
        <f>RANK(BB8,BB$8:BB$22)</f>
        <v>5</v>
      </c>
      <c r="BD8" s="62">
        <v>4.1</v>
      </c>
      <c r="BE8" s="63">
        <f>RANK(BD8,BD$8:BD$22)</f>
        <v>11</v>
      </c>
    </row>
    <row r="9" s="2" customFormat="1" ht="18" customHeight="1" spans="1:227">
      <c r="A9" s="69" t="s">
        <v>87</v>
      </c>
      <c r="B9" s="56">
        <v>37.87</v>
      </c>
      <c r="C9" s="57">
        <f t="shared" si="0"/>
        <v>12</v>
      </c>
      <c r="D9" s="58">
        <v>6.6</v>
      </c>
      <c r="E9" s="57">
        <f t="shared" si="1"/>
        <v>9</v>
      </c>
      <c r="F9" s="56">
        <v>29.31</v>
      </c>
      <c r="G9" s="57">
        <f t="shared" si="2"/>
        <v>8</v>
      </c>
      <c r="H9" s="58">
        <v>7.8</v>
      </c>
      <c r="I9" s="57">
        <f t="shared" si="3"/>
        <v>9</v>
      </c>
      <c r="J9" s="59">
        <v>5.9</v>
      </c>
      <c r="K9" s="57">
        <f t="shared" ref="K9:K24" si="12">RANK(J9,J$8:J$22)</f>
        <v>11</v>
      </c>
      <c r="L9" s="60">
        <v>-90.5</v>
      </c>
      <c r="M9" s="57">
        <f t="shared" ref="M8:M22" si="13">RANK(L9,L$8:L$22)</f>
        <v>15</v>
      </c>
      <c r="N9" s="61">
        <v>6.4</v>
      </c>
      <c r="O9" s="57">
        <f t="shared" si="4"/>
        <v>8</v>
      </c>
      <c r="P9" s="60">
        <v>-27.2</v>
      </c>
      <c r="Q9" s="57">
        <f t="shared" si="5"/>
        <v>14</v>
      </c>
      <c r="R9" s="62">
        <v>-2.3</v>
      </c>
      <c r="S9" s="63">
        <f t="shared" si="6"/>
        <v>12</v>
      </c>
      <c r="T9" s="64">
        <v>2.8</v>
      </c>
      <c r="U9" s="57">
        <f t="shared" ref="U8:U22" si="14">RANK(T9,T$8:T$22)</f>
        <v>13</v>
      </c>
      <c r="V9" s="65">
        <v>32.86</v>
      </c>
      <c r="W9" s="57">
        <f t="shared" ref="W8:W22" si="15">RANK(V9,V$8:V$22)</f>
        <v>4</v>
      </c>
      <c r="X9" s="62">
        <v>2.2</v>
      </c>
      <c r="Y9" s="57">
        <f t="shared" ref="Y8:Y22" si="16">RANK(X9,X$8:X$22)</f>
        <v>15</v>
      </c>
      <c r="Z9" s="65">
        <v>1.53</v>
      </c>
      <c r="AA9" s="57">
        <f t="shared" ref="AA8:AA22" si="17">RANK(Z9,Z$8:Z$22)</f>
        <v>14</v>
      </c>
      <c r="AB9" s="62">
        <v>2.9</v>
      </c>
      <c r="AC9" s="57">
        <f t="shared" ref="AC8:AC22" si="18">RANK(AB9,AB$8:AB$22)</f>
        <v>6</v>
      </c>
      <c r="AD9" s="65">
        <v>1.52</v>
      </c>
      <c r="AE9" s="57">
        <f t="shared" si="8"/>
        <v>12</v>
      </c>
      <c r="AF9" s="59">
        <v>2.7</v>
      </c>
      <c r="AG9" s="57">
        <f t="shared" si="9"/>
        <v>3</v>
      </c>
      <c r="AH9" s="65">
        <v>1.44</v>
      </c>
      <c r="AI9" s="63">
        <f t="shared" si="10"/>
        <v>15</v>
      </c>
      <c r="AJ9" s="62">
        <v>-20.8</v>
      </c>
      <c r="AK9" s="63">
        <f t="shared" ref="AK8:AK22" si="19">RANK(AJ9,AJ$8:AJ$22)</f>
        <v>14</v>
      </c>
      <c r="AL9" s="65" t="s">
        <v>13</v>
      </c>
      <c r="AM9" s="62" t="s">
        <v>13</v>
      </c>
      <c r="AN9" s="62" t="s">
        <v>13</v>
      </c>
      <c r="AO9" s="62" t="s">
        <v>13</v>
      </c>
      <c r="AP9" s="66" t="s">
        <v>13</v>
      </c>
      <c r="AQ9" s="62" t="s">
        <v>13</v>
      </c>
      <c r="AR9" s="62" t="s">
        <v>13</v>
      </c>
      <c r="AS9" s="62" t="s">
        <v>13</v>
      </c>
      <c r="AT9" s="67">
        <v>44996</v>
      </c>
      <c r="AU9" s="63">
        <f t="shared" ref="AU8:AU22" si="20">RANK(AT9,AT$8:AT$22)</f>
        <v>2</v>
      </c>
      <c r="AV9" s="60">
        <v>3.4</v>
      </c>
      <c r="AW9" s="63">
        <f t="shared" ref="AW8:AW22" si="21">RANK(AV9,AV$8:AV$22)</f>
        <v>13</v>
      </c>
      <c r="AX9" s="68">
        <v>44996</v>
      </c>
      <c r="AY9" s="63">
        <f t="shared" ref="AY8:AY22" si="22">RANK(AX9,AX$8:AX$22)</f>
        <v>5</v>
      </c>
      <c r="AZ9" s="62">
        <v>3.4</v>
      </c>
      <c r="BA9" s="63">
        <f t="shared" si="11"/>
        <v>13</v>
      </c>
      <c r="BB9" s="68" t="s">
        <v>13</v>
      </c>
      <c r="BC9" s="63" t="s">
        <v>13</v>
      </c>
      <c r="BD9" s="63" t="s">
        <v>13</v>
      </c>
      <c r="BE9" s="63" t="s">
        <v>13</v>
      </c>
    </row>
    <row r="10" s="2" customFormat="1" ht="18" customHeight="1" spans="1:227">
      <c r="A10" s="69" t="s">
        <v>88</v>
      </c>
      <c r="B10" s="56">
        <v>23.6</v>
      </c>
      <c r="C10" s="57">
        <f t="shared" si="0"/>
        <v>14</v>
      </c>
      <c r="D10" s="58">
        <v>7.4</v>
      </c>
      <c r="E10" s="57">
        <f t="shared" si="1"/>
        <v>3</v>
      </c>
      <c r="F10" s="56">
        <v>9.83</v>
      </c>
      <c r="G10" s="57">
        <f t="shared" si="2"/>
        <v>14</v>
      </c>
      <c r="H10" s="58">
        <v>7.8</v>
      </c>
      <c r="I10" s="57">
        <f t="shared" si="3"/>
        <v>9</v>
      </c>
      <c r="J10" s="59">
        <v>9.1</v>
      </c>
      <c r="K10" s="57">
        <f t="shared" si="12"/>
        <v>7</v>
      </c>
      <c r="L10" s="60">
        <v>-20.6</v>
      </c>
      <c r="M10" s="57">
        <f t="shared" si="13"/>
        <v>12</v>
      </c>
      <c r="N10" s="61">
        <v>10.5</v>
      </c>
      <c r="O10" s="57">
        <f t="shared" si="4"/>
        <v>5</v>
      </c>
      <c r="P10" s="70">
        <v>141.7</v>
      </c>
      <c r="Q10" s="57">
        <f t="shared" si="5"/>
        <v>3</v>
      </c>
      <c r="R10" s="62">
        <v>9.1</v>
      </c>
      <c r="S10" s="63">
        <f t="shared" si="6"/>
        <v>9</v>
      </c>
      <c r="T10" s="64">
        <v>94.6</v>
      </c>
      <c r="U10" s="57">
        <f t="shared" si="14"/>
        <v>1</v>
      </c>
      <c r="V10" s="65">
        <v>6.38</v>
      </c>
      <c r="W10" s="57">
        <f t="shared" si="15"/>
        <v>14</v>
      </c>
      <c r="X10" s="62">
        <v>2.9</v>
      </c>
      <c r="Y10" s="57">
        <f t="shared" si="16"/>
        <v>12</v>
      </c>
      <c r="Z10" s="65">
        <v>1.36</v>
      </c>
      <c r="AA10" s="57">
        <f t="shared" si="17"/>
        <v>15</v>
      </c>
      <c r="AB10" s="62">
        <v>3.3</v>
      </c>
      <c r="AC10" s="57">
        <f t="shared" si="18"/>
        <v>5</v>
      </c>
      <c r="AD10" s="65">
        <v>0.82</v>
      </c>
      <c r="AE10" s="57">
        <f t="shared" si="8"/>
        <v>15</v>
      </c>
      <c r="AF10" s="59">
        <v>-2.4</v>
      </c>
      <c r="AG10" s="57">
        <f t="shared" si="9"/>
        <v>10</v>
      </c>
      <c r="AH10" s="65">
        <v>2.04</v>
      </c>
      <c r="AI10" s="63">
        <f t="shared" si="10"/>
        <v>11</v>
      </c>
      <c r="AJ10" s="62">
        <v>-15.2</v>
      </c>
      <c r="AK10" s="63">
        <f t="shared" si="19"/>
        <v>11</v>
      </c>
      <c r="AL10" s="65" t="s">
        <v>13</v>
      </c>
      <c r="AM10" s="62" t="s">
        <v>13</v>
      </c>
      <c r="AN10" s="62" t="s">
        <v>13</v>
      </c>
      <c r="AO10" s="62" t="s">
        <v>13</v>
      </c>
      <c r="AP10" s="66" t="s">
        <v>13</v>
      </c>
      <c r="AQ10" s="62" t="s">
        <v>13</v>
      </c>
      <c r="AR10" s="62" t="s">
        <v>13</v>
      </c>
      <c r="AS10" s="62" t="s">
        <v>13</v>
      </c>
      <c r="AT10" s="71">
        <v>32633</v>
      </c>
      <c r="AU10" s="63">
        <f t="shared" si="20"/>
        <v>8</v>
      </c>
      <c r="AV10" s="60">
        <v>3.6</v>
      </c>
      <c r="AW10" s="63">
        <f t="shared" si="21"/>
        <v>11</v>
      </c>
      <c r="AX10" s="68">
        <v>40417</v>
      </c>
      <c r="AY10" s="63">
        <f t="shared" si="22"/>
        <v>8</v>
      </c>
      <c r="AZ10" s="62">
        <v>3.6</v>
      </c>
      <c r="BA10" s="63">
        <f t="shared" si="11"/>
        <v>11</v>
      </c>
      <c r="BB10" s="68">
        <v>23216</v>
      </c>
      <c r="BC10" s="63">
        <f t="shared" ref="BC10:BC22" si="23">RANK(BB10,BB$8:BB$22)</f>
        <v>9</v>
      </c>
      <c r="BD10" s="62">
        <v>4.2</v>
      </c>
      <c r="BE10" s="63">
        <f t="shared" ref="BE10:BE22" si="24">RANK(BD10,BD$8:BD$22)</f>
        <v>10</v>
      </c>
    </row>
    <row r="11" s="2" customFormat="1" ht="18" customHeight="1" spans="1:227">
      <c r="A11" s="69" t="s">
        <v>89</v>
      </c>
      <c r="B11" s="56">
        <v>47.99</v>
      </c>
      <c r="C11" s="57">
        <f t="shared" si="0"/>
        <v>10</v>
      </c>
      <c r="D11" s="58">
        <v>4.5</v>
      </c>
      <c r="E11" s="57">
        <f t="shared" si="1"/>
        <v>15</v>
      </c>
      <c r="F11" s="56">
        <v>31.41</v>
      </c>
      <c r="G11" s="57">
        <f t="shared" si="2"/>
        <v>6</v>
      </c>
      <c r="H11" s="58">
        <v>5.3</v>
      </c>
      <c r="I11" s="57">
        <f t="shared" si="3"/>
        <v>15</v>
      </c>
      <c r="J11" s="59">
        <v>1.7</v>
      </c>
      <c r="K11" s="57">
        <f t="shared" si="12"/>
        <v>15</v>
      </c>
      <c r="L11" s="60">
        <v>1.4</v>
      </c>
      <c r="M11" s="57">
        <f t="shared" si="13"/>
        <v>9</v>
      </c>
      <c r="N11" s="61">
        <v>-1.3</v>
      </c>
      <c r="O11" s="57">
        <f t="shared" si="4"/>
        <v>14</v>
      </c>
      <c r="P11" s="70">
        <v>-11.1</v>
      </c>
      <c r="Q11" s="57">
        <f t="shared" si="5"/>
        <v>10</v>
      </c>
      <c r="R11" s="62">
        <v>14.3</v>
      </c>
      <c r="S11" s="63">
        <f t="shared" si="6"/>
        <v>2</v>
      </c>
      <c r="T11" s="64">
        <v>18.7</v>
      </c>
      <c r="U11" s="57">
        <f t="shared" si="14"/>
        <v>6</v>
      </c>
      <c r="V11" s="65">
        <v>14.15</v>
      </c>
      <c r="W11" s="57">
        <f t="shared" si="15"/>
        <v>12</v>
      </c>
      <c r="X11" s="62">
        <v>3.7</v>
      </c>
      <c r="Y11" s="57">
        <f t="shared" si="16"/>
        <v>5</v>
      </c>
      <c r="Z11" s="65">
        <v>2.8</v>
      </c>
      <c r="AA11" s="57">
        <f t="shared" si="17"/>
        <v>9</v>
      </c>
      <c r="AB11" s="62">
        <v>0.1</v>
      </c>
      <c r="AC11" s="57">
        <f t="shared" si="18"/>
        <v>12</v>
      </c>
      <c r="AD11" s="65">
        <v>2.76</v>
      </c>
      <c r="AE11" s="57">
        <f t="shared" si="8"/>
        <v>4</v>
      </c>
      <c r="AF11" s="59">
        <v>0.9</v>
      </c>
      <c r="AG11" s="57">
        <f t="shared" si="9"/>
        <v>6</v>
      </c>
      <c r="AH11" s="65">
        <v>2</v>
      </c>
      <c r="AI11" s="63">
        <f t="shared" si="10"/>
        <v>12</v>
      </c>
      <c r="AJ11" s="62">
        <v>-32.7</v>
      </c>
      <c r="AK11" s="63">
        <f t="shared" si="19"/>
        <v>15</v>
      </c>
      <c r="AL11" s="65" t="s">
        <v>13</v>
      </c>
      <c r="AM11" s="62" t="s">
        <v>13</v>
      </c>
      <c r="AN11" s="62" t="s">
        <v>13</v>
      </c>
      <c r="AO11" s="62" t="s">
        <v>13</v>
      </c>
      <c r="AP11" s="66" t="s">
        <v>13</v>
      </c>
      <c r="AQ11" s="62" t="s">
        <v>13</v>
      </c>
      <c r="AR11" s="62" t="s">
        <v>13</v>
      </c>
      <c r="AS11" s="62" t="s">
        <v>13</v>
      </c>
      <c r="AT11" s="67">
        <v>45072</v>
      </c>
      <c r="AU11" s="63">
        <f t="shared" si="20"/>
        <v>1</v>
      </c>
      <c r="AV11" s="60">
        <v>3.5</v>
      </c>
      <c r="AW11" s="63">
        <f t="shared" si="21"/>
        <v>12</v>
      </c>
      <c r="AX11" s="68">
        <v>46245</v>
      </c>
      <c r="AY11" s="63">
        <f t="shared" si="22"/>
        <v>1</v>
      </c>
      <c r="AZ11" s="62">
        <v>3.5</v>
      </c>
      <c r="BA11" s="63">
        <f t="shared" si="11"/>
        <v>12</v>
      </c>
      <c r="BB11" s="68">
        <v>27812</v>
      </c>
      <c r="BC11" s="63">
        <f t="shared" si="23"/>
        <v>3</v>
      </c>
      <c r="BD11" s="62">
        <v>4.3</v>
      </c>
      <c r="BE11" s="63">
        <f t="shared" si="24"/>
        <v>9</v>
      </c>
    </row>
    <row r="12" s="2" customFormat="1" ht="18" customHeight="1" spans="1:227">
      <c r="A12" s="69" t="s">
        <v>90</v>
      </c>
      <c r="B12" s="56">
        <v>76.48</v>
      </c>
      <c r="C12" s="57">
        <f t="shared" si="0"/>
        <v>4</v>
      </c>
      <c r="D12" s="58">
        <v>6.8</v>
      </c>
      <c r="E12" s="57">
        <f t="shared" si="1"/>
        <v>7</v>
      </c>
      <c r="F12" s="56">
        <v>28.18</v>
      </c>
      <c r="G12" s="57">
        <f t="shared" si="2"/>
        <v>9</v>
      </c>
      <c r="H12" s="58">
        <v>8.9</v>
      </c>
      <c r="I12" s="57">
        <f t="shared" si="3"/>
        <v>6</v>
      </c>
      <c r="J12" s="59">
        <v>9.4</v>
      </c>
      <c r="K12" s="57">
        <f t="shared" si="12"/>
        <v>6</v>
      </c>
      <c r="L12" s="60">
        <v>18.3</v>
      </c>
      <c r="M12" s="57">
        <f t="shared" si="13"/>
        <v>3</v>
      </c>
      <c r="N12" s="61">
        <v>19.4</v>
      </c>
      <c r="O12" s="57">
        <f t="shared" si="4"/>
        <v>2</v>
      </c>
      <c r="P12" s="60">
        <v>49.6</v>
      </c>
      <c r="Q12" s="57">
        <f t="shared" si="5"/>
        <v>5</v>
      </c>
      <c r="R12" s="62">
        <v>11.8</v>
      </c>
      <c r="S12" s="63">
        <f t="shared" si="6"/>
        <v>6</v>
      </c>
      <c r="T12" s="64">
        <v>4.7</v>
      </c>
      <c r="U12" s="57">
        <f t="shared" si="14"/>
        <v>11</v>
      </c>
      <c r="V12" s="65">
        <v>22.62</v>
      </c>
      <c r="W12" s="57">
        <f t="shared" si="15"/>
        <v>8</v>
      </c>
      <c r="X12" s="62">
        <v>2.9</v>
      </c>
      <c r="Y12" s="57">
        <f t="shared" si="16"/>
        <v>12</v>
      </c>
      <c r="Z12" s="65">
        <v>3.68</v>
      </c>
      <c r="AA12" s="57">
        <f t="shared" si="17"/>
        <v>4</v>
      </c>
      <c r="AB12" s="62">
        <v>3.8</v>
      </c>
      <c r="AC12" s="57">
        <f t="shared" si="18"/>
        <v>4</v>
      </c>
      <c r="AD12" s="65">
        <v>2.53</v>
      </c>
      <c r="AE12" s="57">
        <f t="shared" si="8"/>
        <v>5</v>
      </c>
      <c r="AF12" s="59">
        <v>-12</v>
      </c>
      <c r="AG12" s="57">
        <f t="shared" si="9"/>
        <v>12</v>
      </c>
      <c r="AH12" s="65">
        <v>4.93</v>
      </c>
      <c r="AI12" s="63">
        <f t="shared" si="10"/>
        <v>9</v>
      </c>
      <c r="AJ12" s="62">
        <v>-3.8</v>
      </c>
      <c r="AK12" s="63">
        <f t="shared" si="19"/>
        <v>8</v>
      </c>
      <c r="AL12" s="65">
        <v>391.73</v>
      </c>
      <c r="AM12" s="63">
        <f>RANK(AL12,AL$8:AL$22)</f>
        <v>4</v>
      </c>
      <c r="AN12" s="62">
        <v>2.6</v>
      </c>
      <c r="AO12" s="63">
        <f>RANK(AN12,AN$8:AN$22)</f>
        <v>4</v>
      </c>
      <c r="AP12" s="66">
        <v>249.95</v>
      </c>
      <c r="AQ12" s="63">
        <f>RANK(AP12,AP$8:AP$22)</f>
        <v>4</v>
      </c>
      <c r="AR12" s="62">
        <v>7</v>
      </c>
      <c r="AS12" s="63">
        <f>RANK(AR12,AR$8:AR$22)</f>
        <v>3</v>
      </c>
      <c r="AT12" s="71">
        <v>36884</v>
      </c>
      <c r="AU12" s="63">
        <f t="shared" si="20"/>
        <v>5</v>
      </c>
      <c r="AV12" s="60">
        <v>4.3</v>
      </c>
      <c r="AW12" s="63">
        <f t="shared" si="21"/>
        <v>7</v>
      </c>
      <c r="AX12" s="68">
        <v>44222</v>
      </c>
      <c r="AY12" s="63">
        <f t="shared" si="22"/>
        <v>6</v>
      </c>
      <c r="AZ12" s="62">
        <v>4.3</v>
      </c>
      <c r="BA12" s="63">
        <f t="shared" si="11"/>
        <v>7</v>
      </c>
      <c r="BB12" s="68">
        <v>29001</v>
      </c>
      <c r="BC12" s="63">
        <f t="shared" si="23"/>
        <v>2</v>
      </c>
      <c r="BD12" s="62">
        <v>4.4</v>
      </c>
      <c r="BE12" s="63">
        <f t="shared" si="24"/>
        <v>6</v>
      </c>
    </row>
    <row r="13" s="2" customFormat="1" ht="18" customHeight="1" spans="1:227">
      <c r="A13" s="69" t="s">
        <v>91</v>
      </c>
      <c r="B13" s="56">
        <v>50.73</v>
      </c>
      <c r="C13" s="57">
        <f t="shared" si="0"/>
        <v>8</v>
      </c>
      <c r="D13" s="58">
        <v>5.4</v>
      </c>
      <c r="E13" s="57">
        <f t="shared" si="1"/>
        <v>11</v>
      </c>
      <c r="F13" s="56">
        <v>27.18</v>
      </c>
      <c r="G13" s="57">
        <f t="shared" si="2"/>
        <v>10</v>
      </c>
      <c r="H13" s="58">
        <v>8.9</v>
      </c>
      <c r="I13" s="57">
        <f t="shared" si="3"/>
        <v>6</v>
      </c>
      <c r="J13" s="59">
        <v>3.2</v>
      </c>
      <c r="K13" s="57">
        <f t="shared" si="12"/>
        <v>14</v>
      </c>
      <c r="L13" s="60">
        <v>9.1</v>
      </c>
      <c r="M13" s="57">
        <f t="shared" si="13"/>
        <v>7</v>
      </c>
      <c r="N13" s="61">
        <v>-2.8</v>
      </c>
      <c r="O13" s="57">
        <f t="shared" si="4"/>
        <v>15</v>
      </c>
      <c r="P13" s="70">
        <v>-300</v>
      </c>
      <c r="Q13" s="57">
        <f t="shared" si="5"/>
        <v>15</v>
      </c>
      <c r="R13" s="62">
        <v>-21.2</v>
      </c>
      <c r="S13" s="63">
        <f t="shared" si="6"/>
        <v>14</v>
      </c>
      <c r="T13" s="64">
        <v>65.2</v>
      </c>
      <c r="U13" s="57">
        <f t="shared" si="14"/>
        <v>2</v>
      </c>
      <c r="V13" s="65">
        <v>23.77</v>
      </c>
      <c r="W13" s="57">
        <f t="shared" si="15"/>
        <v>6</v>
      </c>
      <c r="X13" s="62">
        <v>2.3</v>
      </c>
      <c r="Y13" s="57">
        <f t="shared" si="16"/>
        <v>14</v>
      </c>
      <c r="Z13" s="65">
        <v>2.08</v>
      </c>
      <c r="AA13" s="57">
        <f t="shared" si="17"/>
        <v>13</v>
      </c>
      <c r="AB13" s="62">
        <v>2.9</v>
      </c>
      <c r="AC13" s="57">
        <f t="shared" si="18"/>
        <v>6</v>
      </c>
      <c r="AD13" s="65">
        <v>1.17</v>
      </c>
      <c r="AE13" s="57">
        <f t="shared" si="8"/>
        <v>14</v>
      </c>
      <c r="AF13" s="59">
        <v>1.9</v>
      </c>
      <c r="AG13" s="57">
        <f t="shared" si="9"/>
        <v>4</v>
      </c>
      <c r="AH13" s="65">
        <v>5.92</v>
      </c>
      <c r="AI13" s="63">
        <f t="shared" si="10"/>
        <v>7</v>
      </c>
      <c r="AJ13" s="62">
        <v>-9</v>
      </c>
      <c r="AK13" s="63">
        <f t="shared" si="19"/>
        <v>10</v>
      </c>
      <c r="AL13" s="65">
        <v>297.24</v>
      </c>
      <c r="AM13" s="63">
        <f>RANK(AL13,AL$8:AL$22)</f>
        <v>7</v>
      </c>
      <c r="AN13" s="62">
        <v>1.3</v>
      </c>
      <c r="AO13" s="63">
        <f>RANK(AN13,AN$8:AN$22)</f>
        <v>6</v>
      </c>
      <c r="AP13" s="66">
        <v>132.8</v>
      </c>
      <c r="AQ13" s="63">
        <f>RANK(AP13,AP$8:AP$22)</f>
        <v>7</v>
      </c>
      <c r="AR13" s="72">
        <v>-10.6</v>
      </c>
      <c r="AS13" s="63">
        <f>RANK(AR13,AR$8:AR$22)</f>
        <v>8</v>
      </c>
      <c r="AT13" s="71">
        <v>27943</v>
      </c>
      <c r="AU13" s="63">
        <f t="shared" si="20"/>
        <v>12</v>
      </c>
      <c r="AV13" s="60">
        <v>4.5</v>
      </c>
      <c r="AW13" s="63">
        <f t="shared" si="21"/>
        <v>5</v>
      </c>
      <c r="AX13" s="68">
        <v>34394</v>
      </c>
      <c r="AY13" s="63">
        <f t="shared" si="22"/>
        <v>14</v>
      </c>
      <c r="AZ13" s="62">
        <v>5.1</v>
      </c>
      <c r="BA13" s="63">
        <f t="shared" si="11"/>
        <v>4</v>
      </c>
      <c r="BB13" s="68">
        <v>23803</v>
      </c>
      <c r="BC13" s="63">
        <f t="shared" si="23"/>
        <v>8</v>
      </c>
      <c r="BD13" s="62">
        <v>4.4</v>
      </c>
      <c r="BE13" s="63">
        <f t="shared" si="24"/>
        <v>6</v>
      </c>
    </row>
    <row r="14" s="2" customFormat="1" ht="18" customHeight="1" spans="1:227">
      <c r="A14" s="69" t="s">
        <v>92</v>
      </c>
      <c r="B14" s="56">
        <v>62.59</v>
      </c>
      <c r="C14" s="57">
        <f t="shared" si="0"/>
        <v>5</v>
      </c>
      <c r="D14" s="58">
        <v>7.5</v>
      </c>
      <c r="E14" s="57">
        <f t="shared" si="1"/>
        <v>2</v>
      </c>
      <c r="F14" s="56">
        <v>33.63</v>
      </c>
      <c r="G14" s="57">
        <f t="shared" si="2"/>
        <v>4</v>
      </c>
      <c r="H14" s="58">
        <v>9.9</v>
      </c>
      <c r="I14" s="57">
        <f t="shared" si="3"/>
        <v>4</v>
      </c>
      <c r="J14" s="59">
        <v>8.7</v>
      </c>
      <c r="K14" s="57">
        <f t="shared" si="12"/>
        <v>9</v>
      </c>
      <c r="L14" s="60">
        <v>-40.1</v>
      </c>
      <c r="M14" s="57">
        <f t="shared" si="13"/>
        <v>13</v>
      </c>
      <c r="N14" s="61">
        <v>1.8</v>
      </c>
      <c r="O14" s="57">
        <f t="shared" si="4"/>
        <v>11</v>
      </c>
      <c r="P14" s="60">
        <v>-13.4</v>
      </c>
      <c r="Q14" s="57">
        <f t="shared" si="5"/>
        <v>11</v>
      </c>
      <c r="R14" s="62">
        <v>11</v>
      </c>
      <c r="S14" s="63">
        <f t="shared" si="6"/>
        <v>7</v>
      </c>
      <c r="T14" s="64">
        <v>5.7</v>
      </c>
      <c r="U14" s="57">
        <f t="shared" si="14"/>
        <v>10</v>
      </c>
      <c r="V14" s="65">
        <v>23.77</v>
      </c>
      <c r="W14" s="57">
        <f t="shared" si="15"/>
        <v>6</v>
      </c>
      <c r="X14" s="62">
        <v>3.8</v>
      </c>
      <c r="Y14" s="57">
        <f t="shared" si="16"/>
        <v>4</v>
      </c>
      <c r="Z14" s="65">
        <v>4.11</v>
      </c>
      <c r="AA14" s="57">
        <f t="shared" si="17"/>
        <v>3</v>
      </c>
      <c r="AB14" s="62">
        <v>2.3</v>
      </c>
      <c r="AC14" s="57">
        <f t="shared" si="18"/>
        <v>8</v>
      </c>
      <c r="AD14" s="65">
        <v>1.77</v>
      </c>
      <c r="AE14" s="57">
        <f t="shared" si="8"/>
        <v>11</v>
      </c>
      <c r="AF14" s="59">
        <v>0.3</v>
      </c>
      <c r="AG14" s="57">
        <f t="shared" si="9"/>
        <v>8</v>
      </c>
      <c r="AH14" s="65">
        <v>9.22</v>
      </c>
      <c r="AI14" s="63">
        <f t="shared" si="10"/>
        <v>5</v>
      </c>
      <c r="AJ14" s="62">
        <v>0.7</v>
      </c>
      <c r="AK14" s="63">
        <f t="shared" si="19"/>
        <v>7</v>
      </c>
      <c r="AL14" s="65">
        <v>362.92</v>
      </c>
      <c r="AM14" s="63">
        <f>RANK(AL14,AL$8:AL$22)</f>
        <v>5</v>
      </c>
      <c r="AN14" s="62">
        <v>0.9</v>
      </c>
      <c r="AO14" s="63">
        <f>RANK(AN14,AN$8:AN$22)</f>
        <v>8</v>
      </c>
      <c r="AP14" s="66">
        <v>260.87</v>
      </c>
      <c r="AQ14" s="63">
        <f>RANK(AP14,AP$8:AP$22)</f>
        <v>3</v>
      </c>
      <c r="AR14" s="62">
        <v>13.3</v>
      </c>
      <c r="AS14" s="63">
        <f>RANK(AR14,AR$8:AR$22)</f>
        <v>1</v>
      </c>
      <c r="AT14" s="71">
        <v>25540</v>
      </c>
      <c r="AU14" s="63">
        <f t="shared" si="20"/>
        <v>13</v>
      </c>
      <c r="AV14" s="60">
        <v>4.4</v>
      </c>
      <c r="AW14" s="63">
        <f t="shared" si="21"/>
        <v>6</v>
      </c>
      <c r="AX14" s="68">
        <v>35723</v>
      </c>
      <c r="AY14" s="63">
        <f t="shared" si="22"/>
        <v>12</v>
      </c>
      <c r="AZ14" s="62">
        <v>4.4</v>
      </c>
      <c r="BA14" s="63">
        <f t="shared" si="11"/>
        <v>5</v>
      </c>
      <c r="BB14" s="68">
        <v>21702</v>
      </c>
      <c r="BC14" s="63">
        <f t="shared" si="23"/>
        <v>11</v>
      </c>
      <c r="BD14" s="62">
        <v>5.8</v>
      </c>
      <c r="BE14" s="63">
        <f t="shared" si="24"/>
        <v>2</v>
      </c>
    </row>
    <row r="15" s="2" customFormat="1" ht="18" customHeight="1" spans="1:227">
      <c r="A15" s="69" t="s">
        <v>93</v>
      </c>
      <c r="B15" s="56">
        <v>42.72</v>
      </c>
      <c r="C15" s="57">
        <f t="shared" si="0"/>
        <v>11</v>
      </c>
      <c r="D15" s="58">
        <v>5.1</v>
      </c>
      <c r="E15" s="57">
        <f t="shared" si="1"/>
        <v>13</v>
      </c>
      <c r="F15" s="56">
        <v>21.13</v>
      </c>
      <c r="G15" s="57">
        <f t="shared" si="2"/>
        <v>12</v>
      </c>
      <c r="H15" s="58">
        <v>5.4</v>
      </c>
      <c r="I15" s="57">
        <f t="shared" si="3"/>
        <v>13</v>
      </c>
      <c r="J15" s="59">
        <v>11.9</v>
      </c>
      <c r="K15" s="57">
        <f t="shared" si="12"/>
        <v>2</v>
      </c>
      <c r="L15" s="60">
        <v>12.4</v>
      </c>
      <c r="M15" s="57">
        <f t="shared" si="13"/>
        <v>6</v>
      </c>
      <c r="N15" s="61">
        <v>18</v>
      </c>
      <c r="O15" s="57">
        <f t="shared" si="4"/>
        <v>3</v>
      </c>
      <c r="P15" s="60">
        <v>68.1</v>
      </c>
      <c r="Q15" s="57">
        <f t="shared" si="5"/>
        <v>4</v>
      </c>
      <c r="R15" s="62">
        <v>9</v>
      </c>
      <c r="S15" s="63">
        <f t="shared" si="6"/>
        <v>11</v>
      </c>
      <c r="T15" s="64">
        <v>53.4</v>
      </c>
      <c r="U15" s="57">
        <f t="shared" si="14"/>
        <v>4</v>
      </c>
      <c r="V15" s="65">
        <v>19.55</v>
      </c>
      <c r="W15" s="57">
        <f t="shared" si="15"/>
        <v>10</v>
      </c>
      <c r="X15" s="62">
        <v>3.4</v>
      </c>
      <c r="Y15" s="57">
        <f t="shared" si="16"/>
        <v>8</v>
      </c>
      <c r="Z15" s="65">
        <v>2.48</v>
      </c>
      <c r="AA15" s="57">
        <f t="shared" si="17"/>
        <v>11</v>
      </c>
      <c r="AB15" s="62">
        <v>1.2</v>
      </c>
      <c r="AC15" s="57">
        <f t="shared" si="18"/>
        <v>10</v>
      </c>
      <c r="AD15" s="65">
        <v>1.52</v>
      </c>
      <c r="AE15" s="57">
        <f t="shared" si="8"/>
        <v>12</v>
      </c>
      <c r="AF15" s="59">
        <v>0.6</v>
      </c>
      <c r="AG15" s="57">
        <f t="shared" si="9"/>
        <v>7</v>
      </c>
      <c r="AH15" s="65">
        <v>5.92</v>
      </c>
      <c r="AI15" s="63">
        <f t="shared" si="10"/>
        <v>7</v>
      </c>
      <c r="AJ15" s="62">
        <v>-15.6</v>
      </c>
      <c r="AK15" s="63">
        <f t="shared" si="19"/>
        <v>12</v>
      </c>
      <c r="AL15" s="65">
        <v>291.63</v>
      </c>
      <c r="AM15" s="63">
        <f>RANK(AL15,AL$8:AL$22)</f>
        <v>8</v>
      </c>
      <c r="AN15" s="62">
        <v>1.2</v>
      </c>
      <c r="AO15" s="63">
        <f>RANK(AN15,AN$8:AN$22)</f>
        <v>7</v>
      </c>
      <c r="AP15" s="66">
        <v>126.83</v>
      </c>
      <c r="AQ15" s="63">
        <f>RANK(AP15,AP$8:AP$22)</f>
        <v>8</v>
      </c>
      <c r="AR15" s="62">
        <v>-1.6</v>
      </c>
      <c r="AS15" s="63">
        <f>RANK(AR15,AR$8:AR$22)</f>
        <v>5</v>
      </c>
      <c r="AT15" s="71">
        <v>28099</v>
      </c>
      <c r="AU15" s="63">
        <f t="shared" si="20"/>
        <v>11</v>
      </c>
      <c r="AV15" s="60">
        <v>4.8</v>
      </c>
      <c r="AW15" s="63">
        <f t="shared" si="21"/>
        <v>2</v>
      </c>
      <c r="AX15" s="68">
        <v>36468</v>
      </c>
      <c r="AY15" s="63">
        <f t="shared" si="22"/>
        <v>9</v>
      </c>
      <c r="AZ15" s="62">
        <v>5.2</v>
      </c>
      <c r="BA15" s="63">
        <f t="shared" si="11"/>
        <v>3</v>
      </c>
      <c r="BB15" s="68">
        <v>24196</v>
      </c>
      <c r="BC15" s="63">
        <f t="shared" si="23"/>
        <v>6</v>
      </c>
      <c r="BD15" s="62">
        <v>4.5</v>
      </c>
      <c r="BE15" s="63">
        <f t="shared" si="24"/>
        <v>4</v>
      </c>
    </row>
    <row r="16" s="2" customFormat="1" ht="18" customHeight="1" spans="1:227">
      <c r="A16" s="69" t="s">
        <v>94</v>
      </c>
      <c r="B16" s="56">
        <v>56.1</v>
      </c>
      <c r="C16" s="57">
        <f t="shared" si="0"/>
        <v>7</v>
      </c>
      <c r="D16" s="58">
        <v>7.2</v>
      </c>
      <c r="E16" s="57">
        <f t="shared" si="1"/>
        <v>4</v>
      </c>
      <c r="F16" s="56">
        <v>29.71</v>
      </c>
      <c r="G16" s="57">
        <f t="shared" si="2"/>
        <v>7</v>
      </c>
      <c r="H16" s="58">
        <v>9.3</v>
      </c>
      <c r="I16" s="57">
        <f t="shared" si="3"/>
        <v>5</v>
      </c>
      <c r="J16" s="59">
        <v>12.9</v>
      </c>
      <c r="K16" s="57">
        <f t="shared" si="12"/>
        <v>1</v>
      </c>
      <c r="L16" s="60">
        <v>-0.1</v>
      </c>
      <c r="M16" s="57">
        <f t="shared" si="13"/>
        <v>11</v>
      </c>
      <c r="N16" s="61">
        <v>17.1</v>
      </c>
      <c r="O16" s="57">
        <f t="shared" si="4"/>
        <v>4</v>
      </c>
      <c r="P16" s="60">
        <v>-25</v>
      </c>
      <c r="Q16" s="57">
        <f t="shared" si="5"/>
        <v>13</v>
      </c>
      <c r="R16" s="62">
        <v>14.3</v>
      </c>
      <c r="S16" s="63">
        <f t="shared" si="6"/>
        <v>2</v>
      </c>
      <c r="T16" s="64">
        <v>21.6</v>
      </c>
      <c r="U16" s="57">
        <f t="shared" si="14"/>
        <v>5</v>
      </c>
      <c r="V16" s="65">
        <v>31.6</v>
      </c>
      <c r="W16" s="57">
        <f t="shared" si="15"/>
        <v>5</v>
      </c>
      <c r="X16" s="62">
        <v>3.5</v>
      </c>
      <c r="Y16" s="57">
        <f t="shared" si="16"/>
        <v>7</v>
      </c>
      <c r="Z16" s="65">
        <v>2.53</v>
      </c>
      <c r="AA16" s="57">
        <f t="shared" si="17"/>
        <v>10</v>
      </c>
      <c r="AB16" s="62">
        <v>4.1</v>
      </c>
      <c r="AC16" s="57">
        <f t="shared" si="18"/>
        <v>3</v>
      </c>
      <c r="AD16" s="65">
        <v>1.79</v>
      </c>
      <c r="AE16" s="57">
        <f t="shared" si="8"/>
        <v>10</v>
      </c>
      <c r="AF16" s="59">
        <v>-12.3</v>
      </c>
      <c r="AG16" s="57">
        <f t="shared" si="9"/>
        <v>13</v>
      </c>
      <c r="AH16" s="65">
        <v>10.63</v>
      </c>
      <c r="AI16" s="63">
        <f t="shared" si="10"/>
        <v>3</v>
      </c>
      <c r="AJ16" s="62">
        <v>9.6</v>
      </c>
      <c r="AK16" s="63">
        <f t="shared" si="19"/>
        <v>4</v>
      </c>
      <c r="AL16" s="65">
        <v>439.21</v>
      </c>
      <c r="AM16" s="63">
        <f>RANK(AL16,AL$8:AL$22)</f>
        <v>3</v>
      </c>
      <c r="AN16" s="62">
        <v>1.6</v>
      </c>
      <c r="AO16" s="63">
        <f>RANK(AN16,AN$8:AN$22)</f>
        <v>5</v>
      </c>
      <c r="AP16" s="66">
        <v>183.53</v>
      </c>
      <c r="AQ16" s="63">
        <f>RANK(AP16,AP$8:AP$22)</f>
        <v>5</v>
      </c>
      <c r="AR16" s="62">
        <v>8.4</v>
      </c>
      <c r="AS16" s="63">
        <f>RANK(AR16,AR$8:AR$22)</f>
        <v>2</v>
      </c>
      <c r="AT16" s="71">
        <v>24222</v>
      </c>
      <c r="AU16" s="63">
        <f t="shared" si="20"/>
        <v>15</v>
      </c>
      <c r="AV16" s="60">
        <v>4.6</v>
      </c>
      <c r="AW16" s="63">
        <f t="shared" si="21"/>
        <v>4</v>
      </c>
      <c r="AX16" s="68">
        <v>35910</v>
      </c>
      <c r="AY16" s="63">
        <f t="shared" si="22"/>
        <v>11</v>
      </c>
      <c r="AZ16" s="62">
        <v>4.4</v>
      </c>
      <c r="BA16" s="63">
        <f t="shared" si="11"/>
        <v>5</v>
      </c>
      <c r="BB16" s="68">
        <v>19169</v>
      </c>
      <c r="BC16" s="63">
        <f t="shared" si="23"/>
        <v>14</v>
      </c>
      <c r="BD16" s="62">
        <v>5.9</v>
      </c>
      <c r="BE16" s="63">
        <f t="shared" si="24"/>
        <v>1</v>
      </c>
    </row>
    <row r="17" s="2" customFormat="1" ht="18" customHeight="1" spans="1:57">
      <c r="A17" s="69" t="s">
        <v>95</v>
      </c>
      <c r="B17" s="56">
        <v>49.29</v>
      </c>
      <c r="C17" s="57">
        <f t="shared" si="0"/>
        <v>9</v>
      </c>
      <c r="D17" s="58">
        <v>6</v>
      </c>
      <c r="E17" s="57">
        <f t="shared" si="1"/>
        <v>10</v>
      </c>
      <c r="F17" s="56">
        <v>26.29</v>
      </c>
      <c r="G17" s="57">
        <f t="shared" si="2"/>
        <v>11</v>
      </c>
      <c r="H17" s="58">
        <v>5.4</v>
      </c>
      <c r="I17" s="57">
        <f t="shared" si="3"/>
        <v>13</v>
      </c>
      <c r="J17" s="59">
        <v>9</v>
      </c>
      <c r="K17" s="57">
        <f t="shared" si="12"/>
        <v>8</v>
      </c>
      <c r="L17" s="60">
        <v>15.6</v>
      </c>
      <c r="M17" s="57">
        <f t="shared" si="13"/>
        <v>4</v>
      </c>
      <c r="N17" s="61">
        <v>-0.5</v>
      </c>
      <c r="O17" s="57">
        <f t="shared" si="4"/>
        <v>12</v>
      </c>
      <c r="P17" s="60">
        <v>-24.5</v>
      </c>
      <c r="Q17" s="57">
        <f t="shared" si="5"/>
        <v>12</v>
      </c>
      <c r="R17" s="62">
        <v>12.5</v>
      </c>
      <c r="S17" s="63">
        <f t="shared" si="6"/>
        <v>4</v>
      </c>
      <c r="T17" s="64">
        <v>6.7</v>
      </c>
      <c r="U17" s="57">
        <f t="shared" si="14"/>
        <v>9</v>
      </c>
      <c r="V17" s="65">
        <v>17.25</v>
      </c>
      <c r="W17" s="57">
        <f t="shared" si="15"/>
        <v>11</v>
      </c>
      <c r="X17" s="62">
        <v>3.3</v>
      </c>
      <c r="Y17" s="57">
        <f t="shared" si="16"/>
        <v>9</v>
      </c>
      <c r="Z17" s="65">
        <v>3.02</v>
      </c>
      <c r="AA17" s="57">
        <f t="shared" si="17"/>
        <v>8</v>
      </c>
      <c r="AB17" s="62">
        <v>-6.2</v>
      </c>
      <c r="AC17" s="57">
        <f t="shared" si="18"/>
        <v>13</v>
      </c>
      <c r="AD17" s="65">
        <v>2.49</v>
      </c>
      <c r="AE17" s="57">
        <f t="shared" si="8"/>
        <v>6</v>
      </c>
      <c r="AF17" s="59">
        <v>-16.6</v>
      </c>
      <c r="AG17" s="57">
        <f t="shared" si="9"/>
        <v>14</v>
      </c>
      <c r="AH17" s="65">
        <v>1.52</v>
      </c>
      <c r="AI17" s="63">
        <f t="shared" si="10"/>
        <v>13</v>
      </c>
      <c r="AJ17" s="62">
        <v>44.4</v>
      </c>
      <c r="AK17" s="63">
        <f t="shared" si="19"/>
        <v>2</v>
      </c>
      <c r="AL17" s="65" t="s">
        <v>13</v>
      </c>
      <c r="AM17" s="57" t="s">
        <v>13</v>
      </c>
      <c r="AN17" s="63" t="s">
        <v>13</v>
      </c>
      <c r="AO17" s="57" t="s">
        <v>13</v>
      </c>
      <c r="AP17" s="66" t="s">
        <v>13</v>
      </c>
      <c r="AQ17" s="57" t="s">
        <v>13</v>
      </c>
      <c r="AR17" s="63" t="s">
        <v>13</v>
      </c>
      <c r="AS17" s="57" t="s">
        <v>13</v>
      </c>
      <c r="AT17" s="71">
        <v>38501</v>
      </c>
      <c r="AU17" s="63">
        <f t="shared" si="20"/>
        <v>4</v>
      </c>
      <c r="AV17" s="60">
        <v>3.3</v>
      </c>
      <c r="AW17" s="63">
        <f t="shared" si="21"/>
        <v>14</v>
      </c>
      <c r="AX17" s="57">
        <v>45038</v>
      </c>
      <c r="AY17" s="63">
        <f t="shared" si="22"/>
        <v>4</v>
      </c>
      <c r="AZ17" s="60">
        <v>3.3</v>
      </c>
      <c r="BA17" s="63">
        <f t="shared" si="11"/>
        <v>14</v>
      </c>
      <c r="BB17" s="57">
        <v>22210</v>
      </c>
      <c r="BC17" s="63">
        <f t="shared" si="23"/>
        <v>10</v>
      </c>
      <c r="BD17" s="60">
        <v>3.9</v>
      </c>
      <c r="BE17" s="63">
        <f t="shared" si="24"/>
        <v>13</v>
      </c>
    </row>
    <row r="18" s="2" customFormat="1" ht="18" customHeight="1" spans="1:57">
      <c r="A18" s="69" t="s">
        <v>96</v>
      </c>
      <c r="B18" s="56">
        <v>37.16</v>
      </c>
      <c r="C18" s="57">
        <f t="shared" si="0"/>
        <v>13</v>
      </c>
      <c r="D18" s="58">
        <v>5.2</v>
      </c>
      <c r="E18" s="57">
        <f t="shared" si="1"/>
        <v>12</v>
      </c>
      <c r="F18" s="56">
        <v>6.03</v>
      </c>
      <c r="G18" s="57">
        <f t="shared" si="2"/>
        <v>15</v>
      </c>
      <c r="H18" s="58">
        <v>11</v>
      </c>
      <c r="I18" s="57">
        <f t="shared" si="3"/>
        <v>1</v>
      </c>
      <c r="J18" s="59">
        <v>5.8</v>
      </c>
      <c r="K18" s="57">
        <f t="shared" si="12"/>
        <v>12</v>
      </c>
      <c r="L18" s="60">
        <v>78.6</v>
      </c>
      <c r="M18" s="57">
        <f t="shared" si="13"/>
        <v>1</v>
      </c>
      <c r="N18" s="61">
        <v>3.1</v>
      </c>
      <c r="O18" s="57">
        <f t="shared" si="4"/>
        <v>9</v>
      </c>
      <c r="P18" s="60">
        <v>177.1</v>
      </c>
      <c r="Q18" s="57">
        <f t="shared" si="5"/>
        <v>2</v>
      </c>
      <c r="R18" s="62">
        <v>15.7</v>
      </c>
      <c r="S18" s="63">
        <f t="shared" si="6"/>
        <v>1</v>
      </c>
      <c r="T18" s="64">
        <v>60.9</v>
      </c>
      <c r="U18" s="57">
        <f t="shared" si="14"/>
        <v>3</v>
      </c>
      <c r="V18" s="65">
        <v>2.78</v>
      </c>
      <c r="W18" s="57">
        <f t="shared" si="15"/>
        <v>15</v>
      </c>
      <c r="X18" s="62">
        <v>3.7</v>
      </c>
      <c r="Y18" s="57">
        <f t="shared" si="16"/>
        <v>5</v>
      </c>
      <c r="Z18" s="65">
        <v>2.39</v>
      </c>
      <c r="AA18" s="57">
        <f t="shared" si="17"/>
        <v>12</v>
      </c>
      <c r="AB18" s="62">
        <v>4.6</v>
      </c>
      <c r="AC18" s="57">
        <f t="shared" si="18"/>
        <v>2</v>
      </c>
      <c r="AD18" s="65">
        <v>1.84</v>
      </c>
      <c r="AE18" s="57">
        <f t="shared" si="8"/>
        <v>8</v>
      </c>
      <c r="AF18" s="59">
        <v>19.6</v>
      </c>
      <c r="AG18" s="57">
        <f t="shared" si="9"/>
        <v>1</v>
      </c>
      <c r="AH18" s="65">
        <v>1.52</v>
      </c>
      <c r="AI18" s="63">
        <f t="shared" si="10"/>
        <v>13</v>
      </c>
      <c r="AJ18" s="62">
        <v>8.3</v>
      </c>
      <c r="AK18" s="63">
        <f t="shared" si="19"/>
        <v>5</v>
      </c>
      <c r="AL18" s="65" t="s">
        <v>13</v>
      </c>
      <c r="AM18" s="57" t="s">
        <v>13</v>
      </c>
      <c r="AN18" s="63" t="s">
        <v>13</v>
      </c>
      <c r="AO18" s="57" t="s">
        <v>13</v>
      </c>
      <c r="AP18" s="66" t="s">
        <v>13</v>
      </c>
      <c r="AQ18" s="57" t="s">
        <v>13</v>
      </c>
      <c r="AR18" s="63" t="s">
        <v>13</v>
      </c>
      <c r="AS18" s="57" t="s">
        <v>13</v>
      </c>
      <c r="AT18" s="71">
        <v>30059</v>
      </c>
      <c r="AU18" s="63">
        <f t="shared" si="20"/>
        <v>9</v>
      </c>
      <c r="AV18" s="60">
        <v>3.9</v>
      </c>
      <c r="AW18" s="63">
        <f t="shared" si="21"/>
        <v>9</v>
      </c>
      <c r="AX18" s="57">
        <v>33897</v>
      </c>
      <c r="AY18" s="63">
        <f t="shared" si="22"/>
        <v>15</v>
      </c>
      <c r="AZ18" s="60">
        <v>3.8</v>
      </c>
      <c r="BA18" s="63">
        <f t="shared" si="11"/>
        <v>9</v>
      </c>
      <c r="BB18" s="57">
        <v>20877</v>
      </c>
      <c r="BC18" s="63">
        <f t="shared" si="23"/>
        <v>12</v>
      </c>
      <c r="BD18" s="60">
        <v>3.9</v>
      </c>
      <c r="BE18" s="63">
        <f t="shared" si="24"/>
        <v>13</v>
      </c>
    </row>
    <row r="19" s="2" customFormat="1" ht="18" customHeight="1" spans="1:57">
      <c r="A19" s="69" t="s">
        <v>97</v>
      </c>
      <c r="B19" s="56">
        <v>19.94</v>
      </c>
      <c r="C19" s="57">
        <f t="shared" si="0"/>
        <v>15</v>
      </c>
      <c r="D19" s="58">
        <v>7.1</v>
      </c>
      <c r="E19" s="57">
        <f t="shared" si="1"/>
        <v>5</v>
      </c>
      <c r="F19" s="56">
        <v>11.23</v>
      </c>
      <c r="G19" s="57">
        <f t="shared" si="2"/>
        <v>13</v>
      </c>
      <c r="H19" s="58">
        <v>7.6</v>
      </c>
      <c r="I19" s="57">
        <f t="shared" si="3"/>
        <v>11</v>
      </c>
      <c r="J19" s="59">
        <v>11.8</v>
      </c>
      <c r="K19" s="57">
        <f t="shared" si="12"/>
        <v>3</v>
      </c>
      <c r="L19" s="60">
        <v>25.3</v>
      </c>
      <c r="M19" s="57">
        <f t="shared" si="13"/>
        <v>2</v>
      </c>
      <c r="N19" s="61">
        <v>40.3</v>
      </c>
      <c r="O19" s="57">
        <f t="shared" si="4"/>
        <v>1</v>
      </c>
      <c r="P19" s="60">
        <v>214.3</v>
      </c>
      <c r="Q19" s="57">
        <f t="shared" si="5"/>
        <v>1</v>
      </c>
      <c r="R19" s="62">
        <v>12.3</v>
      </c>
      <c r="S19" s="63">
        <f t="shared" si="6"/>
        <v>5</v>
      </c>
      <c r="T19" s="64">
        <v>-72.6</v>
      </c>
      <c r="U19" s="57">
        <f t="shared" si="14"/>
        <v>15</v>
      </c>
      <c r="V19" s="65">
        <v>10.44</v>
      </c>
      <c r="W19" s="57">
        <f t="shared" si="15"/>
        <v>13</v>
      </c>
      <c r="X19" s="62">
        <v>3.2</v>
      </c>
      <c r="Y19" s="57">
        <f t="shared" si="16"/>
        <v>10</v>
      </c>
      <c r="Z19" s="65">
        <v>3.44</v>
      </c>
      <c r="AA19" s="57">
        <f t="shared" si="17"/>
        <v>6</v>
      </c>
      <c r="AB19" s="62">
        <v>-17.9</v>
      </c>
      <c r="AC19" s="57">
        <f t="shared" si="18"/>
        <v>15</v>
      </c>
      <c r="AD19" s="65">
        <v>1.83</v>
      </c>
      <c r="AE19" s="57">
        <f t="shared" si="8"/>
        <v>9</v>
      </c>
      <c r="AF19" s="59">
        <v>6.4</v>
      </c>
      <c r="AG19" s="57">
        <f t="shared" si="9"/>
        <v>2</v>
      </c>
      <c r="AH19" s="65">
        <v>9.45</v>
      </c>
      <c r="AI19" s="63">
        <f t="shared" si="10"/>
        <v>4</v>
      </c>
      <c r="AJ19" s="62">
        <v>149</v>
      </c>
      <c r="AK19" s="63">
        <f t="shared" si="19"/>
        <v>1</v>
      </c>
      <c r="AL19" s="65" t="s">
        <v>13</v>
      </c>
      <c r="AM19" s="57" t="s">
        <v>13</v>
      </c>
      <c r="AN19" s="63" t="s">
        <v>13</v>
      </c>
      <c r="AO19" s="57" t="s">
        <v>13</v>
      </c>
      <c r="AP19" s="66" t="s">
        <v>13</v>
      </c>
      <c r="AQ19" s="57" t="s">
        <v>13</v>
      </c>
      <c r="AR19" s="63" t="s">
        <v>13</v>
      </c>
      <c r="AS19" s="57" t="s">
        <v>13</v>
      </c>
      <c r="AT19" s="71">
        <v>24600</v>
      </c>
      <c r="AU19" s="63">
        <f t="shared" si="20"/>
        <v>14</v>
      </c>
      <c r="AV19" s="60">
        <v>3.8</v>
      </c>
      <c r="AW19" s="63">
        <f t="shared" si="21"/>
        <v>10</v>
      </c>
      <c r="AX19" s="57">
        <v>34760</v>
      </c>
      <c r="AY19" s="63">
        <f t="shared" si="22"/>
        <v>13</v>
      </c>
      <c r="AZ19" s="60">
        <v>3.7</v>
      </c>
      <c r="BA19" s="63">
        <f t="shared" si="11"/>
        <v>10</v>
      </c>
      <c r="BB19" s="57">
        <v>20659</v>
      </c>
      <c r="BC19" s="63">
        <f t="shared" si="23"/>
        <v>13</v>
      </c>
      <c r="BD19" s="60">
        <v>4</v>
      </c>
      <c r="BE19" s="63">
        <f t="shared" si="24"/>
        <v>12</v>
      </c>
    </row>
    <row r="20" s="2" customFormat="1" ht="18" customHeight="1" spans="1:57">
      <c r="A20" s="69" t="s">
        <v>98</v>
      </c>
      <c r="B20" s="56">
        <v>57.14</v>
      </c>
      <c r="C20" s="57">
        <f t="shared" si="0"/>
        <v>6</v>
      </c>
      <c r="D20" s="58">
        <v>5</v>
      </c>
      <c r="E20" s="57">
        <f t="shared" si="1"/>
        <v>14</v>
      </c>
      <c r="F20" s="56">
        <v>32.73</v>
      </c>
      <c r="G20" s="57">
        <f t="shared" si="2"/>
        <v>5</v>
      </c>
      <c r="H20" s="58">
        <v>6.1</v>
      </c>
      <c r="I20" s="57">
        <f t="shared" si="3"/>
        <v>12</v>
      </c>
      <c r="J20" s="59">
        <v>5.8</v>
      </c>
      <c r="K20" s="57">
        <f t="shared" si="12"/>
        <v>12</v>
      </c>
      <c r="L20" s="60">
        <v>-57.4</v>
      </c>
      <c r="M20" s="57">
        <f t="shared" si="13"/>
        <v>14</v>
      </c>
      <c r="N20" s="61">
        <v>-0.8</v>
      </c>
      <c r="O20" s="57">
        <f t="shared" si="4"/>
        <v>13</v>
      </c>
      <c r="P20" s="60">
        <v>4.5</v>
      </c>
      <c r="Q20" s="57">
        <f t="shared" si="5"/>
        <v>8</v>
      </c>
      <c r="R20" s="62">
        <v>-39.6</v>
      </c>
      <c r="S20" s="63">
        <f t="shared" si="6"/>
        <v>15</v>
      </c>
      <c r="T20" s="64">
        <v>-58.7</v>
      </c>
      <c r="U20" s="57">
        <f t="shared" si="14"/>
        <v>14</v>
      </c>
      <c r="V20" s="65">
        <v>21.71</v>
      </c>
      <c r="W20" s="57">
        <f t="shared" si="15"/>
        <v>9</v>
      </c>
      <c r="X20" s="62">
        <v>4.1</v>
      </c>
      <c r="Y20" s="57">
        <f t="shared" si="16"/>
        <v>2</v>
      </c>
      <c r="Z20" s="65">
        <v>3.64</v>
      </c>
      <c r="AA20" s="57">
        <f t="shared" si="17"/>
        <v>5</v>
      </c>
      <c r="AB20" s="62">
        <v>-6.3</v>
      </c>
      <c r="AC20" s="57">
        <f t="shared" si="18"/>
        <v>14</v>
      </c>
      <c r="AD20" s="65">
        <v>1.9</v>
      </c>
      <c r="AE20" s="57">
        <f t="shared" si="8"/>
        <v>7</v>
      </c>
      <c r="AF20" s="59">
        <v>-1.8</v>
      </c>
      <c r="AG20" s="57">
        <f t="shared" si="9"/>
        <v>9</v>
      </c>
      <c r="AH20" s="65">
        <v>7.37</v>
      </c>
      <c r="AI20" s="63">
        <f t="shared" si="10"/>
        <v>6</v>
      </c>
      <c r="AJ20" s="62">
        <v>-3.9</v>
      </c>
      <c r="AK20" s="63">
        <f t="shared" si="19"/>
        <v>9</v>
      </c>
      <c r="AL20" s="65">
        <v>352.23</v>
      </c>
      <c r="AM20" s="63">
        <f>RANK(AL20,AL$8:AL$22)</f>
        <v>6</v>
      </c>
      <c r="AN20" s="62">
        <v>5.1</v>
      </c>
      <c r="AO20" s="63">
        <f>RANK(AN20,AN$8:AN$22)</f>
        <v>3</v>
      </c>
      <c r="AP20" s="66">
        <v>165.36</v>
      </c>
      <c r="AQ20" s="63">
        <f>RANK(AP20,AP$8:AP$22)</f>
        <v>6</v>
      </c>
      <c r="AR20" s="62">
        <v>5.8</v>
      </c>
      <c r="AS20" s="63">
        <f>RANK(AR20,AR$8:AR$22)</f>
        <v>4</v>
      </c>
      <c r="AT20" s="71">
        <v>28703</v>
      </c>
      <c r="AU20" s="63">
        <f t="shared" si="20"/>
        <v>10</v>
      </c>
      <c r="AV20" s="60">
        <v>4.3</v>
      </c>
      <c r="AW20" s="63">
        <f t="shared" si="21"/>
        <v>7</v>
      </c>
      <c r="AX20" s="68">
        <v>36105</v>
      </c>
      <c r="AY20" s="63">
        <f t="shared" si="22"/>
        <v>10</v>
      </c>
      <c r="AZ20" s="62">
        <v>4.3</v>
      </c>
      <c r="BA20" s="63">
        <f t="shared" si="11"/>
        <v>7</v>
      </c>
      <c r="BB20" s="68">
        <v>23887</v>
      </c>
      <c r="BC20" s="63">
        <f t="shared" si="23"/>
        <v>7</v>
      </c>
      <c r="BD20" s="62">
        <v>4.5</v>
      </c>
      <c r="BE20" s="63">
        <f t="shared" si="24"/>
        <v>4</v>
      </c>
    </row>
    <row r="21" s="2" customFormat="1" ht="17" customHeight="1" spans="1:57">
      <c r="A21" s="69" t="s">
        <v>99</v>
      </c>
      <c r="B21" s="56">
        <v>90.15</v>
      </c>
      <c r="C21" s="57">
        <f t="shared" si="0"/>
        <v>2</v>
      </c>
      <c r="D21" s="58">
        <v>6.8</v>
      </c>
      <c r="E21" s="57">
        <f t="shared" si="1"/>
        <v>7</v>
      </c>
      <c r="F21" s="56">
        <v>46.14</v>
      </c>
      <c r="G21" s="57">
        <f t="shared" si="2"/>
        <v>3</v>
      </c>
      <c r="H21" s="58">
        <v>10.3</v>
      </c>
      <c r="I21" s="57">
        <f t="shared" si="3"/>
        <v>2</v>
      </c>
      <c r="J21" s="59">
        <v>6.7</v>
      </c>
      <c r="K21" s="57">
        <f t="shared" si="12"/>
        <v>10</v>
      </c>
      <c r="L21" s="60">
        <v>0</v>
      </c>
      <c r="M21" s="57">
        <f t="shared" si="13"/>
        <v>10</v>
      </c>
      <c r="N21" s="61">
        <v>10.3</v>
      </c>
      <c r="O21" s="57">
        <f t="shared" si="4"/>
        <v>6</v>
      </c>
      <c r="P21" s="60">
        <v>28.2</v>
      </c>
      <c r="Q21" s="57">
        <f t="shared" si="5"/>
        <v>6</v>
      </c>
      <c r="R21" s="62">
        <v>-17.8</v>
      </c>
      <c r="S21" s="63">
        <f t="shared" si="6"/>
        <v>13</v>
      </c>
      <c r="T21" s="64">
        <v>12.7</v>
      </c>
      <c r="U21" s="57">
        <f t="shared" si="14"/>
        <v>7</v>
      </c>
      <c r="V21" s="65">
        <v>35.49</v>
      </c>
      <c r="W21" s="57">
        <f t="shared" si="15"/>
        <v>3</v>
      </c>
      <c r="X21" s="62">
        <v>3</v>
      </c>
      <c r="Y21" s="57">
        <f t="shared" si="16"/>
        <v>11</v>
      </c>
      <c r="Z21" s="65">
        <v>6.35</v>
      </c>
      <c r="AA21" s="57">
        <f t="shared" si="17"/>
        <v>2</v>
      </c>
      <c r="AB21" s="62">
        <v>5.2</v>
      </c>
      <c r="AC21" s="57">
        <f t="shared" si="18"/>
        <v>1</v>
      </c>
      <c r="AD21" s="65">
        <v>4.49</v>
      </c>
      <c r="AE21" s="57">
        <f t="shared" si="8"/>
        <v>2</v>
      </c>
      <c r="AF21" s="59">
        <v>-4.6</v>
      </c>
      <c r="AG21" s="57">
        <f t="shared" si="9"/>
        <v>11</v>
      </c>
      <c r="AH21" s="65">
        <v>13.84</v>
      </c>
      <c r="AI21" s="63">
        <f t="shared" si="10"/>
        <v>2</v>
      </c>
      <c r="AJ21" s="62">
        <v>20.8</v>
      </c>
      <c r="AK21" s="63">
        <f t="shared" si="19"/>
        <v>3</v>
      </c>
      <c r="AL21" s="65">
        <v>765.35</v>
      </c>
      <c r="AM21" s="63">
        <f>RANK(AL21,AL$8:AL$22)</f>
        <v>2</v>
      </c>
      <c r="AN21" s="62">
        <v>8.3</v>
      </c>
      <c r="AO21" s="63">
        <f>RANK(AN21,AN$8:AN$22)</f>
        <v>2</v>
      </c>
      <c r="AP21" s="66">
        <v>405.91</v>
      </c>
      <c r="AQ21" s="63">
        <f>RANK(AP21,AP$8:AP$22)</f>
        <v>2</v>
      </c>
      <c r="AR21" s="62">
        <v>-8.2</v>
      </c>
      <c r="AS21" s="63">
        <f>RANK(AR21,AR$8:AR$22)</f>
        <v>7</v>
      </c>
      <c r="AT21" s="67">
        <v>33995</v>
      </c>
      <c r="AU21" s="63">
        <f t="shared" si="20"/>
        <v>7</v>
      </c>
      <c r="AV21" s="60">
        <v>5.3</v>
      </c>
      <c r="AW21" s="63">
        <f t="shared" si="21"/>
        <v>1</v>
      </c>
      <c r="AX21" s="68">
        <v>45156</v>
      </c>
      <c r="AY21" s="63">
        <f t="shared" si="22"/>
        <v>3</v>
      </c>
      <c r="AZ21" s="62">
        <v>5.3</v>
      </c>
      <c r="BA21" s="63">
        <f t="shared" si="11"/>
        <v>2</v>
      </c>
      <c r="BB21" s="68">
        <v>26047</v>
      </c>
      <c r="BC21" s="63">
        <f t="shared" si="23"/>
        <v>4</v>
      </c>
      <c r="BD21" s="62">
        <v>5.6</v>
      </c>
      <c r="BE21" s="63">
        <f t="shared" si="24"/>
        <v>3</v>
      </c>
    </row>
    <row r="22" s="2" customFormat="1" ht="18" customHeight="1" spans="1:57">
      <c r="A22" s="69" t="s">
        <v>100</v>
      </c>
      <c r="B22" s="56">
        <v>153.8</v>
      </c>
      <c r="C22" s="57">
        <f t="shared" si="0"/>
        <v>1</v>
      </c>
      <c r="D22" s="58">
        <v>7</v>
      </c>
      <c r="E22" s="57">
        <f t="shared" si="1"/>
        <v>6</v>
      </c>
      <c r="F22" s="56">
        <v>70.21</v>
      </c>
      <c r="G22" s="57">
        <f t="shared" si="2"/>
        <v>1</v>
      </c>
      <c r="H22" s="58">
        <v>10.1</v>
      </c>
      <c r="I22" s="57">
        <f t="shared" si="3"/>
        <v>3</v>
      </c>
      <c r="J22" s="59">
        <v>10.2</v>
      </c>
      <c r="K22" s="57">
        <f t="shared" si="12"/>
        <v>4</v>
      </c>
      <c r="L22" s="60">
        <v>13</v>
      </c>
      <c r="M22" s="57">
        <f t="shared" si="13"/>
        <v>5</v>
      </c>
      <c r="N22" s="61">
        <v>3.1</v>
      </c>
      <c r="O22" s="57">
        <f t="shared" si="4"/>
        <v>9</v>
      </c>
      <c r="P22" s="62">
        <v>19</v>
      </c>
      <c r="Q22" s="57">
        <f t="shared" si="5"/>
        <v>7</v>
      </c>
      <c r="R22" s="62">
        <v>10.3</v>
      </c>
      <c r="S22" s="63">
        <f t="shared" si="6"/>
        <v>8</v>
      </c>
      <c r="T22" s="64">
        <v>3.4</v>
      </c>
      <c r="U22" s="57">
        <f t="shared" si="14"/>
        <v>12</v>
      </c>
      <c r="V22" s="65">
        <v>70.25</v>
      </c>
      <c r="W22" s="57">
        <f t="shared" si="15"/>
        <v>1</v>
      </c>
      <c r="X22" s="62">
        <v>4.1</v>
      </c>
      <c r="Y22" s="57">
        <f t="shared" si="16"/>
        <v>2</v>
      </c>
      <c r="Z22" s="65">
        <v>17.88</v>
      </c>
      <c r="AA22" s="57">
        <f t="shared" si="17"/>
        <v>1</v>
      </c>
      <c r="AB22" s="62">
        <v>0.6</v>
      </c>
      <c r="AC22" s="57">
        <f t="shared" si="18"/>
        <v>11</v>
      </c>
      <c r="AD22" s="65">
        <v>10.58</v>
      </c>
      <c r="AE22" s="57">
        <f t="shared" si="8"/>
        <v>1</v>
      </c>
      <c r="AF22" s="59">
        <v>-18.6</v>
      </c>
      <c r="AG22" s="57">
        <f t="shared" si="9"/>
        <v>15</v>
      </c>
      <c r="AH22" s="65">
        <v>23.47</v>
      </c>
      <c r="AI22" s="63">
        <f t="shared" si="10"/>
        <v>1</v>
      </c>
      <c r="AJ22" s="62">
        <v>4.8</v>
      </c>
      <c r="AK22" s="63">
        <f t="shared" si="19"/>
        <v>6</v>
      </c>
      <c r="AL22" s="65">
        <v>1176.07</v>
      </c>
      <c r="AM22" s="63">
        <f>RANK(AL22,AL$8:AL$22)</f>
        <v>1</v>
      </c>
      <c r="AN22" s="62">
        <v>9.7</v>
      </c>
      <c r="AO22" s="63">
        <f>RANK(AN22,AN$8:AN$22)</f>
        <v>1</v>
      </c>
      <c r="AP22" s="66">
        <v>615.51</v>
      </c>
      <c r="AQ22" s="63">
        <f>RANK(AP22,AP$8:AP$22)</f>
        <v>1</v>
      </c>
      <c r="AR22" s="62">
        <v>-4.8</v>
      </c>
      <c r="AS22" s="63">
        <f>RANK(AR22,AR$8:AR$22)</f>
        <v>6</v>
      </c>
      <c r="AT22" s="67">
        <v>36345</v>
      </c>
      <c r="AU22" s="63">
        <f t="shared" si="20"/>
        <v>6</v>
      </c>
      <c r="AV22" s="60">
        <v>4.7</v>
      </c>
      <c r="AW22" s="63">
        <f t="shared" si="21"/>
        <v>3</v>
      </c>
      <c r="AX22" s="68">
        <v>41854</v>
      </c>
      <c r="AY22" s="63">
        <f t="shared" si="22"/>
        <v>7</v>
      </c>
      <c r="AZ22" s="62">
        <v>5.6</v>
      </c>
      <c r="BA22" s="63">
        <f t="shared" si="11"/>
        <v>1</v>
      </c>
      <c r="BB22" s="68">
        <v>31931</v>
      </c>
      <c r="BC22" s="63">
        <f t="shared" si="23"/>
        <v>1</v>
      </c>
      <c r="BD22" s="62">
        <v>4.4</v>
      </c>
      <c r="BE22" s="63">
        <f t="shared" si="24"/>
        <v>6</v>
      </c>
    </row>
    <row r="23" s="2" customFormat="1" ht="18" customHeight="1" spans="1:57">
      <c r="A23" s="43" t="s">
        <v>101</v>
      </c>
      <c r="B23" s="73">
        <f>B8+B9+B10+B11+B17+B18</f>
        <v>276.51</v>
      </c>
      <c r="C23" s="57" t="s">
        <v>13</v>
      </c>
      <c r="D23" s="58">
        <v>6.4</v>
      </c>
      <c r="E23" s="57" t="s">
        <v>13</v>
      </c>
      <c r="F23" s="73">
        <f>F8+F9+F10+F11+F17+F18</f>
        <v>172.93</v>
      </c>
      <c r="G23" s="57" t="s">
        <v>13</v>
      </c>
      <c r="H23" s="58">
        <v>7.5</v>
      </c>
      <c r="I23" s="57" t="s">
        <v>13</v>
      </c>
      <c r="J23" s="59">
        <v>6.2</v>
      </c>
      <c r="K23" s="57" t="s">
        <v>13</v>
      </c>
      <c r="L23" s="60">
        <v>9.5</v>
      </c>
      <c r="M23" s="57" t="s">
        <v>13</v>
      </c>
      <c r="N23" s="60">
        <v>3.8</v>
      </c>
      <c r="O23" s="57" t="s">
        <v>13</v>
      </c>
      <c r="P23" s="60">
        <v>5.4</v>
      </c>
      <c r="Q23" s="57" t="s">
        <v>13</v>
      </c>
      <c r="R23" s="62">
        <v>10</v>
      </c>
      <c r="S23" s="63" t="s">
        <v>13</v>
      </c>
      <c r="T23" s="64" t="s">
        <v>13</v>
      </c>
      <c r="U23" s="57" t="s">
        <v>13</v>
      </c>
      <c r="V23" s="65">
        <f>V8+V9+V10+V11+V17+V18</f>
        <v>132.22</v>
      </c>
      <c r="W23" s="57" t="s">
        <v>13</v>
      </c>
      <c r="X23" s="62">
        <v>3.5</v>
      </c>
      <c r="Y23" s="57" t="s">
        <v>13</v>
      </c>
      <c r="Z23" s="65">
        <f>Z8+Z9+Z10+Z11+Z17+Z18</f>
        <v>14.19</v>
      </c>
      <c r="AA23" s="57" t="s">
        <v>13</v>
      </c>
      <c r="AB23" s="59">
        <v>0.3</v>
      </c>
      <c r="AC23" s="57" t="s">
        <v>13</v>
      </c>
      <c r="AD23" s="65">
        <f>AD8+AD9+AD10+AD11+AD17+AD18</f>
        <v>12.48</v>
      </c>
      <c r="AE23" s="57" t="s">
        <v>13</v>
      </c>
      <c r="AF23" s="59">
        <v>-0.6</v>
      </c>
      <c r="AG23" s="57" t="s">
        <v>13</v>
      </c>
      <c r="AH23" s="73">
        <f>AH8+AH9+AH10+AH11+AH17+AH18</f>
        <v>10.59</v>
      </c>
      <c r="AI23" s="63" t="s">
        <v>13</v>
      </c>
      <c r="AJ23" s="62">
        <v>-12.8</v>
      </c>
      <c r="AK23" s="63" t="s">
        <v>13</v>
      </c>
      <c r="AL23" s="74">
        <v>2463.19</v>
      </c>
      <c r="AM23" s="57" t="s">
        <v>13</v>
      </c>
      <c r="AN23" s="62">
        <v>9.8</v>
      </c>
      <c r="AO23" s="57" t="s">
        <v>13</v>
      </c>
      <c r="AP23" s="65">
        <v>2043.03</v>
      </c>
      <c r="AQ23" s="63" t="s">
        <v>13</v>
      </c>
      <c r="AR23" s="62">
        <v>18.1</v>
      </c>
      <c r="AS23" s="63" t="s">
        <v>13</v>
      </c>
      <c r="AT23" s="57" t="s">
        <v>13</v>
      </c>
      <c r="AU23" s="63" t="s">
        <v>13</v>
      </c>
      <c r="AV23" s="60" t="s">
        <v>13</v>
      </c>
      <c r="AW23" s="63" t="s">
        <v>13</v>
      </c>
      <c r="AX23" s="68" t="s">
        <v>13</v>
      </c>
      <c r="AY23" s="63" t="s">
        <v>13</v>
      </c>
      <c r="AZ23" s="62" t="s">
        <v>13</v>
      </c>
      <c r="BA23" s="63" t="s">
        <v>13</v>
      </c>
      <c r="BB23" s="68" t="s">
        <v>13</v>
      </c>
      <c r="BC23" s="63" t="s">
        <v>13</v>
      </c>
      <c r="BD23" s="62" t="s">
        <v>13</v>
      </c>
      <c r="BE23" s="63" t="s">
        <v>13</v>
      </c>
    </row>
    <row r="24" s="2" customFormat="1" ht="18" customHeight="1" spans="1:57">
      <c r="A24" s="75" t="s">
        <v>102</v>
      </c>
      <c r="B24" s="76">
        <f>B12+B13+B14+B15+B16+B19+B20+B21+B22</f>
        <v>609.65</v>
      </c>
      <c r="C24" s="77" t="s">
        <v>13</v>
      </c>
      <c r="D24" s="78">
        <v>6.5</v>
      </c>
      <c r="E24" s="77" t="s">
        <v>13</v>
      </c>
      <c r="F24" s="76">
        <f>F12+F13+F14+F15+F16+F19+F20+F21+F22</f>
        <v>300.14</v>
      </c>
      <c r="G24" s="77" t="s">
        <v>13</v>
      </c>
      <c r="H24" s="78">
        <v>8.9</v>
      </c>
      <c r="I24" s="77" t="s">
        <v>13</v>
      </c>
      <c r="J24" s="79">
        <v>8.8</v>
      </c>
      <c r="K24" s="77" t="s">
        <v>13</v>
      </c>
      <c r="L24" s="80">
        <v>13.4</v>
      </c>
      <c r="M24" s="77" t="s">
        <v>13</v>
      </c>
      <c r="N24" s="80">
        <v>10.3</v>
      </c>
      <c r="O24" s="77" t="s">
        <v>13</v>
      </c>
      <c r="P24" s="81">
        <v>26.5</v>
      </c>
      <c r="Q24" s="77" t="s">
        <v>13</v>
      </c>
      <c r="R24" s="81">
        <v>-3.6</v>
      </c>
      <c r="S24" s="82" t="s">
        <v>13</v>
      </c>
      <c r="T24" s="83" t="s">
        <v>13</v>
      </c>
      <c r="U24" s="77" t="s">
        <v>13</v>
      </c>
      <c r="V24" s="84">
        <f>V12+V13+V14+V15+V16+V19+V20+V21+V22</f>
        <v>259.2</v>
      </c>
      <c r="W24" s="77" t="s">
        <v>13</v>
      </c>
      <c r="X24" s="81">
        <v>3.5</v>
      </c>
      <c r="Y24" s="77" t="s">
        <v>13</v>
      </c>
      <c r="Z24" s="84">
        <f>Z12+Z13+Z14+Z15+Z16+Z19+Z20+Z21+Z22</f>
        <v>46.19</v>
      </c>
      <c r="AA24" s="77" t="s">
        <v>13</v>
      </c>
      <c r="AB24" s="79">
        <v>-0.3</v>
      </c>
      <c r="AC24" s="77" t="s">
        <v>13</v>
      </c>
      <c r="AD24" s="84">
        <f>AD12+AD13+AD14+AD15+AD16+AD19+AD20+AD21+AD22</f>
        <v>27.58</v>
      </c>
      <c r="AE24" s="77" t="s">
        <v>13</v>
      </c>
      <c r="AF24" s="85">
        <v>-10.2</v>
      </c>
      <c r="AG24" s="77" t="s">
        <v>13</v>
      </c>
      <c r="AH24" s="76">
        <f>AH12+AH13+AH14+AH15+AH16+AH19+AH20+AH21+AH22</f>
        <v>90.75</v>
      </c>
      <c r="AI24" s="82" t="s">
        <v>13</v>
      </c>
      <c r="AJ24" s="81">
        <v>9.6</v>
      </c>
      <c r="AK24" s="82" t="s">
        <v>13</v>
      </c>
      <c r="AL24" s="86">
        <f>AL12+AL13+AL14+AL15+AL16+AL20+AL21+AL22</f>
        <v>4076.38</v>
      </c>
      <c r="AM24" s="82" t="s">
        <v>13</v>
      </c>
      <c r="AN24" s="81">
        <v>8</v>
      </c>
      <c r="AO24" s="82" t="s">
        <v>13</v>
      </c>
      <c r="AP24" s="84">
        <v>2140.76</v>
      </c>
      <c r="AQ24" s="82" t="s">
        <v>13</v>
      </c>
      <c r="AR24" s="81">
        <v>-0.7</v>
      </c>
      <c r="AS24" s="82" t="s">
        <v>13</v>
      </c>
      <c r="AT24" s="77" t="s">
        <v>13</v>
      </c>
      <c r="AU24" s="82" t="s">
        <v>13</v>
      </c>
      <c r="AV24" s="80" t="s">
        <v>13</v>
      </c>
      <c r="AW24" s="82" t="s">
        <v>13</v>
      </c>
      <c r="AX24" s="87" t="s">
        <v>13</v>
      </c>
      <c r="AY24" s="82" t="s">
        <v>13</v>
      </c>
      <c r="AZ24" s="81" t="s">
        <v>13</v>
      </c>
      <c r="BA24" s="82" t="s">
        <v>13</v>
      </c>
      <c r="BB24" s="87" t="s">
        <v>13</v>
      </c>
      <c r="BC24" s="82" t="s">
        <v>13</v>
      </c>
      <c r="BD24" s="81" t="s">
        <v>13</v>
      </c>
      <c r="BE24" s="82" t="s">
        <v>13</v>
      </c>
    </row>
    <row r="25" s="2" customFormat="1" ht="23" customHeight="1" spans="1:57">
      <c r="A25" s="88"/>
      <c r="B25" s="89" t="s">
        <v>103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9" t="s">
        <v>103</v>
      </c>
      <c r="AD25" s="8"/>
      <c r="AL25" s="89" t="s">
        <v>103</v>
      </c>
      <c r="AM25" s="90"/>
      <c r="AN25" s="91"/>
      <c r="AO25" s="90"/>
      <c r="AP25" s="92"/>
      <c r="AQ25" s="90"/>
      <c r="AR25" s="91"/>
      <c r="AS25" s="90"/>
      <c r="AV25" s="8"/>
    </row>
    <row r="26" spans="1:57">
      <c r="D26" s="93"/>
      <c r="E26" s="93"/>
      <c r="R26" s="94"/>
      <c r="AD26" s="95"/>
      <c r="AF26" s="8"/>
    </row>
    <row r="27" spans="1:57">
      <c r="D27" s="93"/>
      <c r="E27" s="93"/>
      <c r="R27" s="94"/>
    </row>
    <row r="28" spans="1:57">
      <c r="D28" s="93"/>
      <c r="E28" s="93"/>
      <c r="R28" s="94"/>
    </row>
    <row r="29" spans="1:57">
      <c r="D29" s="93"/>
      <c r="E29" s="93"/>
      <c r="R29" s="94"/>
    </row>
    <row r="30" spans="1:57">
      <c r="D30" s="93"/>
      <c r="E30" s="93"/>
      <c r="R30" s="94"/>
    </row>
    <row r="31" spans="1:57">
      <c r="D31" s="93"/>
      <c r="E31" s="93"/>
    </row>
    <row r="32" spans="1:57">
      <c r="D32" s="93"/>
      <c r="E32" s="93"/>
    </row>
    <row r="33" spans="4:5">
      <c r="D33" s="93"/>
      <c r="E33" s="93"/>
    </row>
    <row r="34" spans="4:5">
      <c r="D34" s="93"/>
      <c r="E34" s="93"/>
    </row>
    <row r="35" spans="4:5">
      <c r="D35" s="93"/>
      <c r="E35" s="93"/>
    </row>
    <row r="36" spans="4:5">
      <c r="D36" s="93"/>
      <c r="E36" s="93"/>
    </row>
    <row r="37" spans="4:5">
      <c r="D37" s="93"/>
      <c r="E37" s="93"/>
    </row>
    <row r="38" spans="4:5">
      <c r="D38" s="93"/>
      <c r="E38" s="93"/>
    </row>
    <row r="39" spans="4:5">
      <c r="D39" s="93"/>
      <c r="E39" s="93"/>
    </row>
    <row r="40" spans="4:5">
      <c r="D40" s="93"/>
      <c r="E40" s="93"/>
    </row>
  </sheetData>
  <mergeCells count="25">
    <mergeCell ref="A2:S2"/>
    <mergeCell ref="T2:AK2"/>
    <mergeCell ref="AL2:BE2"/>
    <mergeCell ref="A3:S3"/>
    <mergeCell ref="T3:AK3"/>
    <mergeCell ref="AL3:BE3"/>
    <mergeCell ref="J4:Q4"/>
    <mergeCell ref="J5:K5"/>
    <mergeCell ref="L5:M5"/>
    <mergeCell ref="N5:O5"/>
    <mergeCell ref="P5:Q5"/>
    <mergeCell ref="A4:A6"/>
    <mergeCell ref="B4:E5"/>
    <mergeCell ref="F4:I5"/>
    <mergeCell ref="V4:Y5"/>
    <mergeCell ref="Z4:AC5"/>
    <mergeCell ref="AD4:AG5"/>
    <mergeCell ref="AH4:AK5"/>
    <mergeCell ref="AL4:AO5"/>
    <mergeCell ref="AP4:AS5"/>
    <mergeCell ref="AT4:AW5"/>
    <mergeCell ref="AX4:BA5"/>
    <mergeCell ref="BB4:BE5"/>
    <mergeCell ref="R4:S5"/>
    <mergeCell ref="T4:U5"/>
  </mergeCells>
  <pageMargins left="0.750694444444444" right="0.750694444444444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全国、河南、新乡</vt:lpstr>
      <vt:lpstr>分省辖市</vt:lpstr>
      <vt:lpstr>标兵。追兵</vt:lpstr>
      <vt:lpstr>分县市区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呆呆的田小厚</cp:lastModifiedBy>
  <dcterms:created xsi:type="dcterms:W3CDTF">2021-11-18T03:33:00Z</dcterms:created>
  <dcterms:modified xsi:type="dcterms:W3CDTF">2026-04-23T06:56:07Z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A21F2438D35CFC27266E8C684EAD40AF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